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0" windowWidth="9720" windowHeight="6840"/>
  </bookViews>
  <sheets>
    <sheet name="Приложение 3" sheetId="10" r:id="rId1"/>
  </sheets>
  <definedNames>
    <definedName name="_xlnm.Print_Titles" localSheetId="0">'Приложение 3'!$5:$5</definedName>
    <definedName name="_xlnm.Print_Area" localSheetId="0">'Приложение 3'!$A$1:$G$128</definedName>
  </definedNames>
  <calcPr calcId="145621"/>
</workbook>
</file>

<file path=xl/calcChain.xml><?xml version="1.0" encoding="utf-8"?>
<calcChain xmlns="http://schemas.openxmlformats.org/spreadsheetml/2006/main">
  <c r="E107" i="10" l="1"/>
  <c r="F128" i="10" l="1"/>
  <c r="G128" i="10"/>
  <c r="G127" i="10"/>
  <c r="F127" i="10"/>
  <c r="F34" i="10"/>
  <c r="E34" i="10"/>
  <c r="F33" i="10"/>
  <c r="E33" i="10"/>
  <c r="F47" i="10"/>
  <c r="G47" i="10"/>
  <c r="E47" i="10"/>
  <c r="E96" i="10" l="1"/>
  <c r="E127" i="10" s="1"/>
  <c r="F90" i="10"/>
  <c r="G90" i="10"/>
  <c r="E90" i="10"/>
  <c r="F89" i="10"/>
  <c r="G89" i="10"/>
  <c r="E89" i="10"/>
  <c r="E97" i="10"/>
  <c r="E128" i="10" s="1"/>
  <c r="E95" i="10"/>
  <c r="E109" i="10"/>
  <c r="G109" i="10" l="1"/>
  <c r="F109" i="10"/>
  <c r="G105" i="10"/>
  <c r="F105" i="10"/>
  <c r="E105" i="10"/>
  <c r="F115" i="10"/>
  <c r="G115" i="10"/>
  <c r="E115" i="10"/>
  <c r="F114" i="10"/>
  <c r="G114" i="10"/>
  <c r="E114" i="10"/>
  <c r="F122" i="10"/>
  <c r="G122" i="10"/>
  <c r="E122" i="10"/>
  <c r="F113" i="10"/>
  <c r="G113" i="10" l="1"/>
  <c r="G9" i="10"/>
  <c r="F9" i="10"/>
  <c r="E9" i="10"/>
  <c r="G8" i="10"/>
  <c r="F8" i="10"/>
  <c r="E8" i="10"/>
  <c r="G21" i="10" l="1"/>
  <c r="F21" i="10"/>
  <c r="E21" i="10"/>
  <c r="G32" i="10" l="1"/>
  <c r="F32" i="10"/>
  <c r="E32" i="10"/>
  <c r="F61" i="10"/>
  <c r="E61" i="10"/>
  <c r="F38" i="10"/>
  <c r="G38" i="10"/>
  <c r="E38" i="10"/>
  <c r="G34" i="10" l="1"/>
  <c r="G33" i="10"/>
  <c r="G61" i="10" l="1"/>
  <c r="F65" i="10"/>
  <c r="G65" i="10"/>
  <c r="E65" i="10"/>
  <c r="F119" i="10"/>
  <c r="G119" i="10"/>
  <c r="E119" i="10"/>
  <c r="G116" i="10"/>
  <c r="F116" i="10"/>
  <c r="E116" i="10"/>
  <c r="G57" i="10"/>
  <c r="F57" i="10"/>
  <c r="E57" i="10"/>
  <c r="G50" i="10"/>
  <c r="F50" i="10"/>
  <c r="E50" i="10"/>
  <c r="G44" i="10"/>
  <c r="F44" i="10"/>
  <c r="E44" i="10"/>
  <c r="G53" i="10"/>
  <c r="F53" i="10"/>
  <c r="E53" i="10"/>
  <c r="F41" i="10"/>
  <c r="G41" i="10"/>
  <c r="E41" i="10"/>
  <c r="G71" i="10"/>
  <c r="G70" i="10"/>
  <c r="G69" i="10"/>
  <c r="F71" i="10"/>
  <c r="F70" i="10"/>
  <c r="F69" i="10"/>
  <c r="E71" i="10"/>
  <c r="E70" i="10"/>
  <c r="E69" i="10"/>
  <c r="G81" i="10"/>
  <c r="G80" i="10"/>
  <c r="F81" i="10"/>
  <c r="F80" i="10"/>
  <c r="E81" i="10"/>
  <c r="E80" i="10"/>
  <c r="E79" i="10" l="1"/>
  <c r="G79" i="10"/>
  <c r="F79" i="10"/>
  <c r="E113" i="10"/>
  <c r="G31" i="10"/>
  <c r="F31" i="10"/>
  <c r="E31" i="10"/>
  <c r="G97" i="10" l="1"/>
  <c r="F97" i="10"/>
  <c r="G101" i="10"/>
  <c r="F101" i="10"/>
  <c r="E101" i="10"/>
  <c r="G95" i="10"/>
  <c r="F95" i="10"/>
  <c r="G7" i="10"/>
  <c r="F7" i="10"/>
  <c r="E7" i="10"/>
  <c r="G13" i="10"/>
  <c r="F13" i="10"/>
  <c r="E13" i="10"/>
  <c r="G126" i="10" l="1"/>
  <c r="E126" i="10"/>
  <c r="F126" i="10"/>
  <c r="G96" i="10"/>
  <c r="G94" i="10" s="1"/>
  <c r="F96" i="10"/>
  <c r="F94" i="10" s="1"/>
  <c r="E94" i="10"/>
  <c r="G98" i="10" l="1"/>
  <c r="F98" i="10"/>
  <c r="E98" i="10"/>
  <c r="E26" i="10" l="1"/>
  <c r="F26" i="10"/>
  <c r="G26" i="10"/>
  <c r="G91" i="10" l="1"/>
  <c r="F91" i="10"/>
  <c r="E91" i="10"/>
  <c r="G17" i="10" l="1"/>
  <c r="F17" i="10"/>
  <c r="E17" i="10"/>
  <c r="E6" i="10" l="1"/>
  <c r="E125" i="10" s="1"/>
  <c r="G85" i="10"/>
  <c r="F85" i="10"/>
  <c r="E85" i="10"/>
  <c r="G25" i="10" l="1"/>
  <c r="F25" i="10"/>
  <c r="E25" i="10"/>
  <c r="F6" i="10" l="1"/>
  <c r="F125" i="10" s="1"/>
  <c r="G6" i="10"/>
  <c r="G125" i="10" s="1"/>
  <c r="G24" i="10" l="1"/>
  <c r="E24" i="10"/>
  <c r="F24" i="10" l="1"/>
  <c r="G82" i="10"/>
  <c r="F82" i="10"/>
  <c r="E82" i="10"/>
  <c r="G75" i="10"/>
  <c r="F75" i="10"/>
  <c r="E75" i="10"/>
  <c r="G72" i="10"/>
  <c r="F72" i="10"/>
  <c r="E72" i="10"/>
  <c r="G35" i="10"/>
  <c r="F35" i="10"/>
  <c r="E35" i="10"/>
  <c r="G27" i="10"/>
  <c r="F27" i="10"/>
  <c r="E27" i="10"/>
  <c r="G10" i="10"/>
  <c r="F10" i="10"/>
  <c r="E10" i="10"/>
  <c r="E68" i="10" l="1"/>
  <c r="E88" i="10"/>
  <c r="F68" i="10"/>
  <c r="F88" i="10"/>
  <c r="G68" i="10"/>
  <c r="G88" i="10"/>
</calcChain>
</file>

<file path=xl/sharedStrings.xml><?xml version="1.0" encoding="utf-8"?>
<sst xmlns="http://schemas.openxmlformats.org/spreadsheetml/2006/main" count="193" uniqueCount="76">
  <si>
    <t>Источник финансирования</t>
  </si>
  <si>
    <t>бюджет автономного округа</t>
  </si>
  <si>
    <t>местный бюджет</t>
  </si>
  <si>
    <t>всего</t>
  </si>
  <si>
    <t>Доля софинансирования, %</t>
  </si>
  <si>
    <t>Всего</t>
  </si>
  <si>
    <t>тыс. рублей</t>
  </si>
  <si>
    <t>Субсидии на создание условий для деятельности народных дружин</t>
  </si>
  <si>
    <t>Строительство инженерных сетей</t>
  </si>
  <si>
    <t>Организация питания детей школьного возраста в оздоровительных лагерях с дневным пребыванием детей</t>
  </si>
  <si>
    <t>Материальное стимулирование членов добровольных народных дружин, создание условий для их деятельности</t>
  </si>
  <si>
    <t>Итого  расходы на осуществление приоритетных расходных обязательств</t>
  </si>
  <si>
    <t>Приложение 3 к пояснительной записке</t>
  </si>
  <si>
    <t>федеральный бюджет</t>
  </si>
  <si>
    <t>Государственная программа Ханты - Мансийского автономного округа -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</si>
  <si>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</si>
  <si>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Предоставление субсидий молодым семьям на улучшение жилищных условий</t>
  </si>
  <si>
    <t>Государственная программа Ханты - Мансийского автономного округа - Югры «Культурное пространство»</t>
  </si>
  <si>
    <t>Предоставление субсидий субъектам малого и среднего предпринимательства</t>
  </si>
  <si>
    <t>Государственная программа Ханты - Мансийского автономного округа - Югры «Развитие физической культуры и спорта»</t>
  </si>
  <si>
    <t>Государственная программа Ханты-Мансийского автономного округа - Югры  «Развитие экономического потенциала»</t>
  </si>
  <si>
    <t>Приобретение спортивных площадок, мероприятия по обеспечению комплексной безопасности, приобретение спортивного оборудования</t>
  </si>
  <si>
    <t xml:space="preserve"> </t>
  </si>
  <si>
    <t>Пополнение книжного фонда, доступ к электронной библиотеке, перевод в цифровой формат библиотечного фонда, обслуживание библиотечно - информационной системы</t>
  </si>
  <si>
    <t>Изготовление градостроительной документации</t>
  </si>
  <si>
    <t>Благоустройство общественных территорий</t>
  </si>
  <si>
    <t>Объем ассигнований на 2025 год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</si>
  <si>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</si>
  <si>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реализацию полномочий в сфере жилищно - коммунального комплекса</t>
  </si>
  <si>
    <t>Субсидии на софинансирование расходов муниципальных образований по развитию сети спортивных объектов шаговой доступности</t>
  </si>
  <si>
    <t>Государственная программа Ханты - Мансийского автономного округа - Югры «Пространственное развитие и формирование комфортной городской среды»</t>
  </si>
  <si>
    <t>Оплата труда и начислений на оплату труда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</si>
  <si>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программ формирования современной городской среды в рамках регионального проекта «Формирование комфортной городской среды»</t>
  </si>
  <si>
    <t>Объем ассигнований на 2026 год</t>
  </si>
  <si>
    <t>Государственная программа Ханты - Мансийского автономного округа - Югры «Строительство»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</si>
  <si>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</si>
  <si>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</si>
  <si>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Государственная программа Ханты - Мансийского автономного округа - Югры «Безопасность жизнедеятельности и профилактика правонарушений»</t>
  </si>
  <si>
    <t xml:space="preserve">Субсидии на развитие сферы культуры в муниципальных образованиях Ханты-Мансийского автономного округа – Югры в рамках регионального проекта «Сохранение культурного и исторического наследия» </t>
  </si>
  <si>
    <t>Субсидии на государственную поддержку отрасли культуры в рамках регионального проекта «Сохранение культурного и исторического наследия»</t>
  </si>
  <si>
    <t>Субсидии на реализацию мероприятий по обеспечению жильем молодых семей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</si>
  <si>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Субсидии на реализацию полномочий в области строительства и жилищных отношений</t>
  </si>
  <si>
    <t xml:space="preserve">Субсидии на реализацию полномочий в области градостроительной деятельности </t>
  </si>
  <si>
    <t>Государственная программа Ханты - Мансийского автономного округа - Югры «Современная транспортная система»</t>
  </si>
  <si>
    <t>Субсидии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</si>
  <si>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</si>
  <si>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 xml:space="preserve">Приобретение экипировки, спортивного оборудования и инвентаря, участие в спортивных мероприятиях </t>
  </si>
  <si>
    <t>Проведение ремонтных работ по капитальному ремонту зданий муниципальных общеобразовательных организаций</t>
  </si>
  <si>
    <t>Оснащение отремонтированных зданий общеобразовательных организаций средствами обучения и воспитания</t>
  </si>
  <si>
    <t>Капитальный ремонт сетей теплоснабжения, водоснабжения и водоотведения (подготовка к осенне-зимнему периоду)</t>
  </si>
  <si>
    <t>Перечень приоритетных расходных обязательств муниципального образования город Югорск, софинансируемых за счет средств бюджета автономного округа на 2025 год и на плановый период 2026 и 2027 годов путем предоставления межбюджетных субсидий</t>
  </si>
  <si>
    <t>Объем ассигнований на 2027 год</t>
  </si>
  <si>
    <t>Организация бесплатного горячего питания обучающихся с 1 по 4 классы муниципальных общеобразовательных учреждений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</si>
  <si>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«Педагоги и наставники»</t>
  </si>
  <si>
    <t>78,55% - 2025 год,
 60,67% - 2026 год, 65,90% - 2027 год</t>
  </si>
  <si>
    <t>21,45% - 2025 год, 39,33% - 2026 год, 34,10% - 2027 год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</si>
  <si>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</si>
  <si>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Благоустройство территорий муниципальных общеобразовательных организаций</t>
  </si>
  <si>
    <t>Комплектование книжных фондов библиотек муниципальных образований автономного округа</t>
  </si>
  <si>
    <t xml:space="preserve">Субсидии на строительство (реконструкцию) автомобильных дорог общего пользования местного значения в рамках регионального проекта "Строительство (реконструкция) автомобильных дорог общего пользования местного значения" </t>
  </si>
  <si>
    <t xml:space="preserve">Субсидии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в рамках регионального проекта "Формирование комфортной городской среды" </t>
  </si>
  <si>
    <t xml:space="preserve">Субсидии на проведение комплексных кадастровых работ в рамках регионального проекта "Национальная система пространственных данных" </t>
  </si>
  <si>
    <t>Выполнение комплексных кадастровых работ</t>
  </si>
  <si>
    <t xml:space="preserve">Субсидии на финансовую поддержку субъектов малого и среднего предпринимательства и развитие социального предпринимательства в рамках регионального проекта «Малое и среднее предпринимательство и поддержка индивидуальной предпринимательской инициативы» </t>
  </si>
  <si>
    <t>Субсидии на реконструкцию, расширение, модернизация, строительство коммунальных объектов в рамках регионального проекта "Создание (реконструкция) коммунальных объектов"</t>
  </si>
  <si>
    <t>Субсидии на обеспечение устойчивого сокращения непригодного для проживания жилищного фонда за счет средств бюджета Ханты-Мансийского автономного округа - Югры в рамках регионального проета "Жилье"</t>
  </si>
  <si>
    <t xml:space="preserve"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</t>
  </si>
  <si>
    <t xml:space="preserve">Возмещение недополученных доходов ресурсоснабжающим организациям, осуществляющим основной регулируемый вид деяельности в сфере тепло-, водоснабжения и водоотведения </t>
  </si>
  <si>
    <t xml:space="preserve"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 в рамках регионального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</t>
  </si>
  <si>
    <t>Субсидии на реализацию мероприятий по модернизации школьных систем образования (объекты капитального ремонта, планируемые к реализации в рамках одного финансового года) в рамках регионального проекта "Все лучшее детям"</t>
  </si>
  <si>
    <t>Субсидии на капитальный ремонт и оснащение немонтируемыми средствами обучения и воспитания объектов муниципальных общеобразовательных организаций (объекты капитального ремонта, планируемые к реализации в рамках одного финансового года) в рамках регионального проекта «Все лучшее детям»</t>
  </si>
  <si>
    <t>Наименование государственной программы Ханты-Мансийского автономного округа -Югры / приоритетного проекта (направления)</t>
  </si>
  <si>
    <t>Наименование субсидии</t>
  </si>
  <si>
    <t xml:space="preserve">Строительство (реконструкция), ремонт автомобильных дорог общего пользования местного значения  </t>
  </si>
  <si>
    <t>Переселение граждан из жилых помещений, не отвечающим требованиям в связи с превышением предельно допустимой концентрации фенола и формальдегида</t>
  </si>
  <si>
    <t xml:space="preserve">Приобретение жилых помещений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</si>
</sst>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0\.00"/>
    <numFmt numFmtId="166" formatCode="#,##0.0;[Red]\-#,##0.0"/>
    <numFmt numFmtId="167" formatCode="#,##0.0_ ;[Red]\-#,##0.0\ "/>
    <numFmt numFmtId="168" formatCode="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0" fontId="4" fillId="0" borderId="0" xfId="1" applyFont="1" applyFill="1"/>
    <xf numFmtId="16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9" fontId="4" fillId="0" borderId="1" xfId="1" applyNumberFormat="1" applyFont="1" applyFill="1" applyBorder="1" applyAlignment="1" applyProtection="1">
      <alignment horizont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9" fontId="3" fillId="0" borderId="1" xfId="1" applyNumberFormat="1" applyFont="1" applyFill="1" applyBorder="1" applyAlignment="1" applyProtection="1">
      <alignment horizont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1" xfId="0" applyNumberFormat="1" applyFont="1" applyFill="1" applyBorder="1" applyAlignment="1">
      <alignment horizontal="center" vertical="center"/>
    </xf>
    <xf numFmtId="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6" fillId="0" borderId="1" xfId="1" applyNumberFormat="1" applyFont="1" applyFill="1" applyBorder="1" applyAlignment="1" applyProtection="1">
      <alignment horizontal="center" wrapText="1"/>
      <protection hidden="1"/>
    </xf>
    <xf numFmtId="165" fontId="4" fillId="3" borderId="1" xfId="1" applyNumberFormat="1" applyFont="1" applyFill="1" applyBorder="1" applyAlignment="1" applyProtection="1">
      <alignment horizontal="left" vertical="center" wrapText="1"/>
      <protection hidden="1"/>
    </xf>
    <xf numFmtId="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1" applyNumberFormat="1" applyFont="1" applyFill="1"/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4" fillId="2" borderId="9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10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165" fontId="4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0" fontId="4" fillId="0" borderId="9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9" fontId="4" fillId="2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showGridLines="0" tabSelected="1" view="pageBreakPreview" zoomScale="70" zoomScaleNormal="80" zoomScaleSheetLayoutView="70" workbookViewId="0">
      <selection activeCell="I65" sqref="I65"/>
    </sheetView>
  </sheetViews>
  <sheetFormatPr defaultColWidth="9.109375" defaultRowHeight="15.6" x14ac:dyDescent="0.3"/>
  <cols>
    <col min="1" max="1" width="49.88671875" style="2" customWidth="1"/>
    <col min="2" max="2" width="58.6640625" style="3" customWidth="1"/>
    <col min="3" max="3" width="34.44140625" style="2" customWidth="1"/>
    <col min="4" max="4" width="22" style="4" customWidth="1"/>
    <col min="5" max="5" width="19.5546875" style="4" customWidth="1"/>
    <col min="6" max="6" width="17.88671875" style="5" customWidth="1"/>
    <col min="7" max="7" width="22.88671875" style="5" customWidth="1"/>
    <col min="8" max="8" width="5.6640625" style="2" customWidth="1"/>
    <col min="9" max="9" width="16.33203125" style="2" customWidth="1"/>
    <col min="10" max="10" width="14.109375" style="2" customWidth="1"/>
    <col min="11" max="11" width="16.88671875" style="2" customWidth="1"/>
    <col min="12" max="12" width="15" style="2" customWidth="1"/>
    <col min="13" max="16384" width="9.109375" style="2"/>
  </cols>
  <sheetData>
    <row r="1" spans="1:7" ht="16.8" x14ac:dyDescent="0.3">
      <c r="A1" s="95" t="s">
        <v>12</v>
      </c>
      <c r="B1" s="96"/>
      <c r="C1" s="96"/>
      <c r="D1" s="96"/>
      <c r="E1" s="96"/>
      <c r="F1" s="96"/>
      <c r="G1" s="96"/>
    </row>
    <row r="3" spans="1:7" ht="42.75" customHeight="1" x14ac:dyDescent="0.3">
      <c r="A3" s="97" t="s">
        <v>50</v>
      </c>
      <c r="B3" s="98"/>
      <c r="C3" s="98"/>
      <c r="D3" s="98"/>
      <c r="E3" s="98"/>
      <c r="F3" s="98"/>
      <c r="G3" s="98"/>
    </row>
    <row r="4" spans="1:7" x14ac:dyDescent="0.3">
      <c r="A4" s="9"/>
      <c r="B4" s="13"/>
      <c r="C4" s="12"/>
      <c r="D4" s="10"/>
      <c r="E4" s="10"/>
      <c r="F4" s="11"/>
      <c r="G4" s="10" t="s">
        <v>6</v>
      </c>
    </row>
    <row r="5" spans="1:7" ht="92.25" customHeight="1" x14ac:dyDescent="0.3">
      <c r="A5" s="1" t="s">
        <v>71</v>
      </c>
      <c r="B5" s="1" t="s">
        <v>72</v>
      </c>
      <c r="C5" s="1" t="s">
        <v>0</v>
      </c>
      <c r="D5" s="1" t="s">
        <v>4</v>
      </c>
      <c r="E5" s="1" t="s">
        <v>26</v>
      </c>
      <c r="F5" s="1" t="s">
        <v>33</v>
      </c>
      <c r="G5" s="1" t="s">
        <v>51</v>
      </c>
    </row>
    <row r="6" spans="1:7" x14ac:dyDescent="0.3">
      <c r="A6" s="61" t="s">
        <v>14</v>
      </c>
      <c r="B6" s="62"/>
      <c r="C6" s="46" t="s">
        <v>3</v>
      </c>
      <c r="D6" s="15"/>
      <c r="E6" s="47">
        <f>E8+E9+E7</f>
        <v>204436</v>
      </c>
      <c r="F6" s="47">
        <f t="shared" ref="F6:G6" si="0">F8+F9+F7</f>
        <v>222852.50000000003</v>
      </c>
      <c r="G6" s="47">
        <f t="shared" si="0"/>
        <v>44334.1</v>
      </c>
    </row>
    <row r="7" spans="1:7" x14ac:dyDescent="0.3">
      <c r="A7" s="63"/>
      <c r="B7" s="64"/>
      <c r="C7" s="16" t="s">
        <v>13</v>
      </c>
      <c r="D7" s="15"/>
      <c r="E7" s="17">
        <f>E18+E14</f>
        <v>0</v>
      </c>
      <c r="F7" s="17">
        <f t="shared" ref="F7:G7" si="1">F18+F14</f>
        <v>0</v>
      </c>
      <c r="G7" s="17">
        <f t="shared" si="1"/>
        <v>0</v>
      </c>
    </row>
    <row r="8" spans="1:7" ht="24" customHeight="1" x14ac:dyDescent="0.3">
      <c r="A8" s="63"/>
      <c r="B8" s="64"/>
      <c r="C8" s="16" t="s">
        <v>1</v>
      </c>
      <c r="D8" s="15"/>
      <c r="E8" s="17">
        <f t="shared" ref="E8:G9" si="2">E11+E19+E15+E22</f>
        <v>185118.4</v>
      </c>
      <c r="F8" s="17">
        <f t="shared" si="2"/>
        <v>195583.30000000002</v>
      </c>
      <c r="G8" s="17">
        <f t="shared" si="2"/>
        <v>28126.6</v>
      </c>
    </row>
    <row r="9" spans="1:7" ht="21" customHeight="1" x14ac:dyDescent="0.3">
      <c r="A9" s="65"/>
      <c r="B9" s="66"/>
      <c r="C9" s="18" t="s">
        <v>2</v>
      </c>
      <c r="D9" s="15"/>
      <c r="E9" s="17">
        <f t="shared" si="2"/>
        <v>19317.599999999999</v>
      </c>
      <c r="F9" s="17">
        <f t="shared" si="2"/>
        <v>27269.200000000004</v>
      </c>
      <c r="G9" s="17">
        <f t="shared" si="2"/>
        <v>16207.5</v>
      </c>
    </row>
    <row r="10" spans="1:7" ht="39" customHeight="1" x14ac:dyDescent="0.3">
      <c r="A10" s="57" t="s">
        <v>9</v>
      </c>
      <c r="B10" s="60" t="s">
        <v>15</v>
      </c>
      <c r="C10" s="19" t="s">
        <v>3</v>
      </c>
      <c r="D10" s="15"/>
      <c r="E10" s="48">
        <f>E11+E12</f>
        <v>11622.5</v>
      </c>
      <c r="F10" s="48">
        <f>F11+F12</f>
        <v>11622.5</v>
      </c>
      <c r="G10" s="48">
        <f>G11+G12</f>
        <v>11622.5</v>
      </c>
    </row>
    <row r="11" spans="1:7" ht="28.5" customHeight="1" x14ac:dyDescent="0.3">
      <c r="A11" s="58"/>
      <c r="B11" s="60"/>
      <c r="C11" s="16" t="s">
        <v>1</v>
      </c>
      <c r="D11" s="20">
        <v>0.8</v>
      </c>
      <c r="E11" s="17">
        <v>9298</v>
      </c>
      <c r="F11" s="17">
        <v>9298</v>
      </c>
      <c r="G11" s="17">
        <v>9298</v>
      </c>
    </row>
    <row r="12" spans="1:7" ht="28.5" customHeight="1" x14ac:dyDescent="0.3">
      <c r="A12" s="59"/>
      <c r="B12" s="60"/>
      <c r="C12" s="18" t="s">
        <v>2</v>
      </c>
      <c r="D12" s="20">
        <v>0.2</v>
      </c>
      <c r="E12" s="17">
        <v>2324.5</v>
      </c>
      <c r="F12" s="17">
        <v>2324.5</v>
      </c>
      <c r="G12" s="17">
        <v>2324.5</v>
      </c>
    </row>
    <row r="13" spans="1:7" ht="26.4" customHeight="1" x14ac:dyDescent="0.3">
      <c r="A13" s="57" t="s">
        <v>31</v>
      </c>
      <c r="B13" s="70" t="s">
        <v>53</v>
      </c>
      <c r="C13" s="19" t="s">
        <v>3</v>
      </c>
      <c r="D13" s="20"/>
      <c r="E13" s="48">
        <f>E14+E15+E16</f>
        <v>1085.4000000000001</v>
      </c>
      <c r="F13" s="48">
        <f t="shared" ref="F13:G13" si="3">F14+F15+F16</f>
        <v>1438.9</v>
      </c>
      <c r="G13" s="48">
        <f t="shared" si="3"/>
        <v>1438.9</v>
      </c>
    </row>
    <row r="14" spans="1:7" ht="27.6" hidden="1" customHeight="1" x14ac:dyDescent="0.3">
      <c r="A14" s="101"/>
      <c r="B14" s="103"/>
      <c r="C14" s="16" t="s">
        <v>13</v>
      </c>
      <c r="D14" s="105">
        <v>0.99</v>
      </c>
      <c r="E14" s="17">
        <v>0</v>
      </c>
      <c r="F14" s="17">
        <v>0</v>
      </c>
      <c r="G14" s="17">
        <v>0</v>
      </c>
    </row>
    <row r="15" spans="1:7" ht="24" customHeight="1" x14ac:dyDescent="0.3">
      <c r="A15" s="101"/>
      <c r="B15" s="103"/>
      <c r="C15" s="16" t="s">
        <v>1</v>
      </c>
      <c r="D15" s="106"/>
      <c r="E15" s="17">
        <v>1067.7</v>
      </c>
      <c r="F15" s="17">
        <v>1417.5</v>
      </c>
      <c r="G15" s="17">
        <v>1417.5</v>
      </c>
    </row>
    <row r="16" spans="1:7" ht="24" customHeight="1" x14ac:dyDescent="0.3">
      <c r="A16" s="102"/>
      <c r="B16" s="104"/>
      <c r="C16" s="18" t="s">
        <v>2</v>
      </c>
      <c r="D16" s="20">
        <v>0.01</v>
      </c>
      <c r="E16" s="17">
        <v>17.7</v>
      </c>
      <c r="F16" s="17">
        <v>21.4</v>
      </c>
      <c r="G16" s="17">
        <v>21.4</v>
      </c>
    </row>
    <row r="17" spans="1:7" ht="31.2" customHeight="1" x14ac:dyDescent="0.3">
      <c r="A17" s="57" t="s">
        <v>52</v>
      </c>
      <c r="B17" s="70" t="s">
        <v>27</v>
      </c>
      <c r="C17" s="19" t="s">
        <v>3</v>
      </c>
      <c r="D17" s="20"/>
      <c r="E17" s="48">
        <f>E18+E19+E20</f>
        <v>26599.200000000001</v>
      </c>
      <c r="F17" s="48">
        <f t="shared" ref="F17:G17" si="4">F18+F19+F20</f>
        <v>31029.4</v>
      </c>
      <c r="G17" s="48">
        <f t="shared" si="4"/>
        <v>31272.699999999997</v>
      </c>
    </row>
    <row r="18" spans="1:7" ht="28.2" hidden="1" customHeight="1" x14ac:dyDescent="0.3">
      <c r="A18" s="58"/>
      <c r="B18" s="71"/>
      <c r="C18" s="16" t="s">
        <v>13</v>
      </c>
      <c r="D18" s="99" t="s">
        <v>54</v>
      </c>
      <c r="E18" s="21">
        <v>0</v>
      </c>
      <c r="F18" s="21">
        <v>0</v>
      </c>
      <c r="G18" s="21">
        <v>0</v>
      </c>
    </row>
    <row r="19" spans="1:7" ht="55.8" customHeight="1" x14ac:dyDescent="0.3">
      <c r="A19" s="68"/>
      <c r="B19" s="71"/>
      <c r="C19" s="16" t="s">
        <v>1</v>
      </c>
      <c r="D19" s="100"/>
      <c r="E19" s="21">
        <v>17880.2</v>
      </c>
      <c r="F19" s="21">
        <v>15044.2</v>
      </c>
      <c r="G19" s="21">
        <v>17411.099999999999</v>
      </c>
    </row>
    <row r="20" spans="1:7" ht="55.2" customHeight="1" x14ac:dyDescent="0.3">
      <c r="A20" s="69"/>
      <c r="B20" s="72"/>
      <c r="C20" s="18" t="s">
        <v>2</v>
      </c>
      <c r="D20" s="20" t="s">
        <v>55</v>
      </c>
      <c r="E20" s="17">
        <v>8719</v>
      </c>
      <c r="F20" s="17">
        <v>15985.2</v>
      </c>
      <c r="G20" s="17">
        <v>13861.6</v>
      </c>
    </row>
    <row r="21" spans="1:7" ht="36.6" customHeight="1" x14ac:dyDescent="0.3">
      <c r="A21" s="57" t="s">
        <v>57</v>
      </c>
      <c r="B21" s="60" t="s">
        <v>56</v>
      </c>
      <c r="C21" s="19" t="s">
        <v>3</v>
      </c>
      <c r="D21" s="15"/>
      <c r="E21" s="48">
        <f>E22+E23</f>
        <v>165128.9</v>
      </c>
      <c r="F21" s="48">
        <f>F22+F23</f>
        <v>178761.7</v>
      </c>
      <c r="G21" s="48">
        <f>G22+G23</f>
        <v>0</v>
      </c>
    </row>
    <row r="22" spans="1:7" ht="30" customHeight="1" x14ac:dyDescent="0.3">
      <c r="A22" s="58"/>
      <c r="B22" s="60"/>
      <c r="C22" s="16" t="s">
        <v>1</v>
      </c>
      <c r="D22" s="20">
        <v>0.95</v>
      </c>
      <c r="E22" s="17">
        <v>156872.5</v>
      </c>
      <c r="F22" s="17">
        <v>169823.6</v>
      </c>
      <c r="G22" s="17">
        <v>0</v>
      </c>
    </row>
    <row r="23" spans="1:7" ht="33.6" customHeight="1" x14ac:dyDescent="0.3">
      <c r="A23" s="59"/>
      <c r="B23" s="60"/>
      <c r="C23" s="18" t="s">
        <v>2</v>
      </c>
      <c r="D23" s="20">
        <v>0.05</v>
      </c>
      <c r="E23" s="17">
        <v>8256.4</v>
      </c>
      <c r="F23" s="17">
        <v>8938.1</v>
      </c>
      <c r="G23" s="17">
        <v>0</v>
      </c>
    </row>
    <row r="24" spans="1:7" ht="18.75" customHeight="1" x14ac:dyDescent="0.3">
      <c r="A24" s="61" t="s">
        <v>37</v>
      </c>
      <c r="B24" s="62"/>
      <c r="C24" s="46" t="s">
        <v>3</v>
      </c>
      <c r="D24" s="22"/>
      <c r="E24" s="47">
        <f>E25+E26</f>
        <v>138.9</v>
      </c>
      <c r="F24" s="47">
        <f t="shared" ref="F24:G24" si="5">F25+F26</f>
        <v>139.9</v>
      </c>
      <c r="G24" s="47">
        <f t="shared" si="5"/>
        <v>138.9</v>
      </c>
    </row>
    <row r="25" spans="1:7" ht="19.2" customHeight="1" x14ac:dyDescent="0.3">
      <c r="A25" s="63"/>
      <c r="B25" s="64"/>
      <c r="C25" s="16" t="s">
        <v>1</v>
      </c>
      <c r="D25" s="15"/>
      <c r="E25" s="17">
        <f>E28</f>
        <v>97.2</v>
      </c>
      <c r="F25" s="17">
        <f t="shared" ref="F25:G25" si="6">F28</f>
        <v>97.9</v>
      </c>
      <c r="G25" s="17">
        <f t="shared" si="6"/>
        <v>97.2</v>
      </c>
    </row>
    <row r="26" spans="1:7" ht="18.600000000000001" customHeight="1" x14ac:dyDescent="0.3">
      <c r="A26" s="65"/>
      <c r="B26" s="66"/>
      <c r="C26" s="18" t="s">
        <v>2</v>
      </c>
      <c r="D26" s="15"/>
      <c r="E26" s="17">
        <f>E29</f>
        <v>41.7</v>
      </c>
      <c r="F26" s="17">
        <f t="shared" ref="F26:G26" si="7">F29</f>
        <v>42</v>
      </c>
      <c r="G26" s="17">
        <f t="shared" si="7"/>
        <v>41.7</v>
      </c>
    </row>
    <row r="27" spans="1:7" ht="22.5" customHeight="1" x14ac:dyDescent="0.3">
      <c r="A27" s="67" t="s">
        <v>10</v>
      </c>
      <c r="B27" s="60" t="s">
        <v>7</v>
      </c>
      <c r="C27" s="19" t="s">
        <v>3</v>
      </c>
      <c r="D27" s="23"/>
      <c r="E27" s="48">
        <f>E28+E29</f>
        <v>138.9</v>
      </c>
      <c r="F27" s="48">
        <f>F28+F29</f>
        <v>139.9</v>
      </c>
      <c r="G27" s="48">
        <f>G28+G29</f>
        <v>138.9</v>
      </c>
    </row>
    <row r="28" spans="1:7" ht="22.5" customHeight="1" x14ac:dyDescent="0.3">
      <c r="A28" s="68"/>
      <c r="B28" s="60"/>
      <c r="C28" s="16" t="s">
        <v>1</v>
      </c>
      <c r="D28" s="20">
        <v>0.7</v>
      </c>
      <c r="E28" s="17">
        <v>97.2</v>
      </c>
      <c r="F28" s="24">
        <v>97.9</v>
      </c>
      <c r="G28" s="24">
        <v>97.2</v>
      </c>
    </row>
    <row r="29" spans="1:7" ht="21.6" customHeight="1" x14ac:dyDescent="0.3">
      <c r="A29" s="69"/>
      <c r="B29" s="60"/>
      <c r="C29" s="18" t="s">
        <v>2</v>
      </c>
      <c r="D29" s="25">
        <v>0.3</v>
      </c>
      <c r="E29" s="24">
        <v>41.7</v>
      </c>
      <c r="F29" s="24">
        <v>42</v>
      </c>
      <c r="G29" s="24">
        <v>41.7</v>
      </c>
    </row>
    <row r="30" spans="1:7" s="6" customFormat="1" ht="17.399999999999999" hidden="1" customHeight="1" x14ac:dyDescent="0.3">
      <c r="A30" s="44"/>
      <c r="B30" s="45"/>
      <c r="C30" s="18"/>
      <c r="D30" s="25"/>
      <c r="E30" s="26"/>
      <c r="F30" s="24"/>
      <c r="G30" s="27"/>
    </row>
    <row r="31" spans="1:7" s="6" customFormat="1" ht="18.75" customHeight="1" x14ac:dyDescent="0.3">
      <c r="A31" s="107" t="s">
        <v>34</v>
      </c>
      <c r="B31" s="88"/>
      <c r="C31" s="28" t="s">
        <v>5</v>
      </c>
      <c r="D31" s="25"/>
      <c r="E31" s="29">
        <f>E33+E34+E32</f>
        <v>1768717.7</v>
      </c>
      <c r="F31" s="29">
        <f t="shared" ref="F31:G31" si="8">F33+F34+F32</f>
        <v>761529.5</v>
      </c>
      <c r="G31" s="29">
        <f t="shared" si="8"/>
        <v>489369.9</v>
      </c>
    </row>
    <row r="32" spans="1:7" s="6" customFormat="1" ht="18" customHeight="1" x14ac:dyDescent="0.3">
      <c r="A32" s="108"/>
      <c r="B32" s="90"/>
      <c r="C32" s="18" t="s">
        <v>13</v>
      </c>
      <c r="D32" s="25"/>
      <c r="E32" s="26">
        <f>E54+E58+E62</f>
        <v>12881.5</v>
      </c>
      <c r="F32" s="26">
        <f>F54+F58+F62</f>
        <v>13147.4</v>
      </c>
      <c r="G32" s="26">
        <f>G54+G58+G62</f>
        <v>13147.4</v>
      </c>
    </row>
    <row r="33" spans="1:7" s="6" customFormat="1" ht="18.75" customHeight="1" x14ac:dyDescent="0.3">
      <c r="A33" s="89"/>
      <c r="B33" s="90"/>
      <c r="C33" s="16" t="s">
        <v>1</v>
      </c>
      <c r="D33" s="25"/>
      <c r="E33" s="26">
        <f>E36+E42+E55+E39+E45+E51+E59+E63+E66+E48</f>
        <v>1578926.8</v>
      </c>
      <c r="F33" s="26">
        <f>F36+F42+F55+F39+F45+F51+F59+F66+F63+F48</f>
        <v>662756.9</v>
      </c>
      <c r="G33" s="26">
        <f>G36+G42+G55+G39+G45+G51+G59</f>
        <v>414060.89999999997</v>
      </c>
    </row>
    <row r="34" spans="1:7" s="6" customFormat="1" ht="18.75" customHeight="1" x14ac:dyDescent="0.3">
      <c r="A34" s="91"/>
      <c r="B34" s="92"/>
      <c r="C34" s="18" t="s">
        <v>2</v>
      </c>
      <c r="D34" s="25"/>
      <c r="E34" s="26">
        <f>E37+E43+E56+E40+E46+E52+E60+E64+E67+E49</f>
        <v>176909.4</v>
      </c>
      <c r="F34" s="26">
        <f>F37+F43+F56+F40+F46+F52+F60+F67+F64+F49</f>
        <v>85625.2</v>
      </c>
      <c r="G34" s="26">
        <f>G37+G43+G56+G40+G46+G52+G60</f>
        <v>62161.600000000006</v>
      </c>
    </row>
    <row r="35" spans="1:7" s="6" customFormat="1" ht="22.2" customHeight="1" x14ac:dyDescent="0.3">
      <c r="A35" s="76" t="s">
        <v>49</v>
      </c>
      <c r="B35" s="73" t="s">
        <v>28</v>
      </c>
      <c r="C35" s="30" t="s">
        <v>5</v>
      </c>
      <c r="D35" s="31"/>
      <c r="E35" s="32">
        <f>E36+E37</f>
        <v>258823.5</v>
      </c>
      <c r="F35" s="32">
        <f>F36+F37</f>
        <v>258823.5</v>
      </c>
      <c r="G35" s="32">
        <f>G36+G37</f>
        <v>258823.5</v>
      </c>
    </row>
    <row r="36" spans="1:7" s="6" customFormat="1" ht="25.95" customHeight="1" x14ac:dyDescent="0.3">
      <c r="A36" s="77"/>
      <c r="B36" s="74"/>
      <c r="C36" s="16" t="s">
        <v>1</v>
      </c>
      <c r="D36" s="25">
        <v>0.85</v>
      </c>
      <c r="E36" s="26">
        <v>220000</v>
      </c>
      <c r="F36" s="24">
        <v>220000</v>
      </c>
      <c r="G36" s="27">
        <v>220000</v>
      </c>
    </row>
    <row r="37" spans="1:7" s="6" customFormat="1" ht="24.6" customHeight="1" x14ac:dyDescent="0.3">
      <c r="A37" s="77"/>
      <c r="B37" s="75"/>
      <c r="C37" s="18" t="s">
        <v>2</v>
      </c>
      <c r="D37" s="25">
        <v>0.15</v>
      </c>
      <c r="E37" s="26">
        <v>38823.5</v>
      </c>
      <c r="F37" s="24">
        <v>38823.5</v>
      </c>
      <c r="G37" s="27">
        <v>38823.5</v>
      </c>
    </row>
    <row r="38" spans="1:7" s="6" customFormat="1" ht="24.6" customHeight="1" x14ac:dyDescent="0.3">
      <c r="A38" s="77"/>
      <c r="B38" s="73" t="s">
        <v>35</v>
      </c>
      <c r="C38" s="18" t="s">
        <v>5</v>
      </c>
      <c r="D38" s="25"/>
      <c r="E38" s="26">
        <f>E39+E40</f>
        <v>77474.599999999991</v>
      </c>
      <c r="F38" s="26">
        <f t="shared" ref="F38:G38" si="9">F39+F40</f>
        <v>45005.3</v>
      </c>
      <c r="G38" s="26">
        <f t="shared" si="9"/>
        <v>45005.3</v>
      </c>
    </row>
    <row r="39" spans="1:7" s="6" customFormat="1" ht="24.6" customHeight="1" x14ac:dyDescent="0.3">
      <c r="A39" s="77"/>
      <c r="B39" s="74"/>
      <c r="C39" s="18" t="s">
        <v>1</v>
      </c>
      <c r="D39" s="25">
        <v>0.85</v>
      </c>
      <c r="E39" s="26">
        <v>65853.399999999994</v>
      </c>
      <c r="F39" s="24">
        <v>38254.5</v>
      </c>
      <c r="G39" s="27">
        <v>38254.5</v>
      </c>
    </row>
    <row r="40" spans="1:7" s="6" customFormat="1" ht="24.6" customHeight="1" x14ac:dyDescent="0.3">
      <c r="A40" s="78"/>
      <c r="B40" s="75"/>
      <c r="C40" s="18" t="s">
        <v>2</v>
      </c>
      <c r="D40" s="25">
        <v>0.15</v>
      </c>
      <c r="E40" s="26">
        <v>11621.2</v>
      </c>
      <c r="F40" s="24">
        <v>6750.8</v>
      </c>
      <c r="G40" s="27">
        <v>6750.8</v>
      </c>
    </row>
    <row r="41" spans="1:7" s="6" customFormat="1" ht="27" customHeight="1" x14ac:dyDescent="0.3">
      <c r="A41" s="76" t="s">
        <v>67</v>
      </c>
      <c r="B41" s="73" t="s">
        <v>66</v>
      </c>
      <c r="C41" s="30" t="s">
        <v>5</v>
      </c>
      <c r="D41" s="38"/>
      <c r="E41" s="32">
        <f>E42+E43</f>
        <v>30049</v>
      </c>
      <c r="F41" s="32">
        <f t="shared" ref="F41:G41" si="10">F42+F43</f>
        <v>32753.4</v>
      </c>
      <c r="G41" s="32">
        <f t="shared" si="10"/>
        <v>35701.200000000004</v>
      </c>
    </row>
    <row r="42" spans="1:7" s="6" customFormat="1" ht="29.25" customHeight="1" x14ac:dyDescent="0.3">
      <c r="A42" s="77"/>
      <c r="B42" s="74"/>
      <c r="C42" s="16" t="s">
        <v>1</v>
      </c>
      <c r="D42" s="25">
        <v>0.8</v>
      </c>
      <c r="E42" s="21">
        <v>24039.200000000001</v>
      </c>
      <c r="F42" s="24">
        <v>26202.7</v>
      </c>
      <c r="G42" s="27">
        <v>28560.9</v>
      </c>
    </row>
    <row r="43" spans="1:7" s="6" customFormat="1" ht="28.5" customHeight="1" x14ac:dyDescent="0.3">
      <c r="A43" s="78"/>
      <c r="B43" s="75"/>
      <c r="C43" s="18" t="s">
        <v>2</v>
      </c>
      <c r="D43" s="25">
        <v>0.2</v>
      </c>
      <c r="E43" s="21">
        <v>6009.8</v>
      </c>
      <c r="F43" s="24">
        <v>6550.7</v>
      </c>
      <c r="G43" s="27">
        <v>7140.3</v>
      </c>
    </row>
    <row r="44" spans="1:7" s="6" customFormat="1" ht="24" customHeight="1" x14ac:dyDescent="0.3">
      <c r="A44" s="70" t="s">
        <v>75</v>
      </c>
      <c r="B44" s="70" t="s">
        <v>41</v>
      </c>
      <c r="C44" s="30" t="s">
        <v>5</v>
      </c>
      <c r="D44" s="25"/>
      <c r="E44" s="33">
        <f>E45+E46</f>
        <v>6598.7</v>
      </c>
      <c r="F44" s="33">
        <f t="shared" ref="F44:G44" si="11">F45+F46</f>
        <v>57358.799999999996</v>
      </c>
      <c r="G44" s="33">
        <f t="shared" si="11"/>
        <v>57358.799999999996</v>
      </c>
    </row>
    <row r="45" spans="1:7" s="6" customFormat="1" ht="24" customHeight="1" x14ac:dyDescent="0.3">
      <c r="A45" s="71"/>
      <c r="B45" s="71"/>
      <c r="C45" s="16" t="s">
        <v>1</v>
      </c>
      <c r="D45" s="25">
        <v>0.93</v>
      </c>
      <c r="E45" s="24">
        <v>6136.8</v>
      </c>
      <c r="F45" s="24">
        <v>53343.7</v>
      </c>
      <c r="G45" s="24">
        <v>53343.7</v>
      </c>
    </row>
    <row r="46" spans="1:7" s="6" customFormat="1" ht="24" customHeight="1" x14ac:dyDescent="0.3">
      <c r="A46" s="71"/>
      <c r="B46" s="72"/>
      <c r="C46" s="18" t="s">
        <v>2</v>
      </c>
      <c r="D46" s="25">
        <v>7.0000000000000007E-2</v>
      </c>
      <c r="E46" s="24">
        <v>461.9</v>
      </c>
      <c r="F46" s="24">
        <v>4015.1</v>
      </c>
      <c r="G46" s="24">
        <v>4015.1</v>
      </c>
    </row>
    <row r="47" spans="1:7" s="6" customFormat="1" ht="24" customHeight="1" x14ac:dyDescent="0.3">
      <c r="A47" s="71"/>
      <c r="B47" s="70" t="s">
        <v>65</v>
      </c>
      <c r="C47" s="30" t="s">
        <v>5</v>
      </c>
      <c r="D47" s="25"/>
      <c r="E47" s="33">
        <f>E48+E49</f>
        <v>1030802.7000000001</v>
      </c>
      <c r="F47" s="33">
        <f t="shared" ref="F47:G47" si="12">F48+F49</f>
        <v>279250.09999999998</v>
      </c>
      <c r="G47" s="33">
        <f t="shared" si="12"/>
        <v>0</v>
      </c>
    </row>
    <row r="48" spans="1:7" s="6" customFormat="1" ht="24" customHeight="1" x14ac:dyDescent="0.3">
      <c r="A48" s="71"/>
      <c r="B48" s="71"/>
      <c r="C48" s="16" t="s">
        <v>1</v>
      </c>
      <c r="D48" s="25">
        <v>0.93</v>
      </c>
      <c r="E48" s="24">
        <v>947762.3</v>
      </c>
      <c r="F48" s="24">
        <v>254906.9</v>
      </c>
      <c r="G48" s="24">
        <v>0</v>
      </c>
    </row>
    <row r="49" spans="1:7" s="6" customFormat="1" ht="24" customHeight="1" x14ac:dyDescent="0.3">
      <c r="A49" s="72"/>
      <c r="B49" s="72"/>
      <c r="C49" s="18" t="s">
        <v>2</v>
      </c>
      <c r="D49" s="25">
        <v>7.0000000000000007E-2</v>
      </c>
      <c r="E49" s="24">
        <v>83040.399999999994</v>
      </c>
      <c r="F49" s="24">
        <v>24343.200000000001</v>
      </c>
      <c r="G49" s="24">
        <v>0</v>
      </c>
    </row>
    <row r="50" spans="1:7" s="6" customFormat="1" ht="25.5" customHeight="1" x14ac:dyDescent="0.3">
      <c r="A50" s="57" t="s">
        <v>8</v>
      </c>
      <c r="B50" s="70" t="s">
        <v>64</v>
      </c>
      <c r="C50" s="30" t="s">
        <v>5</v>
      </c>
      <c r="D50" s="34"/>
      <c r="E50" s="32">
        <f>E51+E52</f>
        <v>49691.5</v>
      </c>
      <c r="F50" s="32">
        <f>F51+F52</f>
        <v>0</v>
      </c>
      <c r="G50" s="32">
        <f>G51+G52</f>
        <v>0</v>
      </c>
    </row>
    <row r="51" spans="1:7" s="6" customFormat="1" ht="23.25" customHeight="1" x14ac:dyDescent="0.3">
      <c r="A51" s="58"/>
      <c r="B51" s="71"/>
      <c r="C51" s="16" t="s">
        <v>1</v>
      </c>
      <c r="D51" s="25">
        <v>0.95</v>
      </c>
      <c r="E51" s="26">
        <v>47206.9</v>
      </c>
      <c r="F51" s="24">
        <v>0</v>
      </c>
      <c r="G51" s="27">
        <v>0</v>
      </c>
    </row>
    <row r="52" spans="1:7" s="6" customFormat="1" ht="25.5" customHeight="1" x14ac:dyDescent="0.3">
      <c r="A52" s="59"/>
      <c r="B52" s="72"/>
      <c r="C52" s="18" t="s">
        <v>2</v>
      </c>
      <c r="D52" s="25">
        <v>0.05</v>
      </c>
      <c r="E52" s="26">
        <v>2484.6</v>
      </c>
      <c r="F52" s="24">
        <v>0</v>
      </c>
      <c r="G52" s="27">
        <v>0</v>
      </c>
    </row>
    <row r="53" spans="1:7" s="6" customFormat="1" ht="33" customHeight="1" x14ac:dyDescent="0.3">
      <c r="A53" s="57" t="s">
        <v>16</v>
      </c>
      <c r="B53" s="70" t="s">
        <v>40</v>
      </c>
      <c r="C53" s="30" t="s">
        <v>5</v>
      </c>
      <c r="D53" s="34"/>
      <c r="E53" s="35">
        <f>E55+E56+E54</f>
        <v>46803.5</v>
      </c>
      <c r="F53" s="35">
        <f>F55+F56+F54</f>
        <v>52089.7</v>
      </c>
      <c r="G53" s="35">
        <f>G55+G56+G54</f>
        <v>52089.7</v>
      </c>
    </row>
    <row r="54" spans="1:7" s="6" customFormat="1" ht="30" customHeight="1" x14ac:dyDescent="0.3">
      <c r="A54" s="58"/>
      <c r="B54" s="71"/>
      <c r="C54" s="18" t="s">
        <v>13</v>
      </c>
      <c r="D54" s="109">
        <v>0.95</v>
      </c>
      <c r="E54" s="36">
        <v>0</v>
      </c>
      <c r="F54" s="36">
        <v>0</v>
      </c>
      <c r="G54" s="36">
        <v>0</v>
      </c>
    </row>
    <row r="55" spans="1:7" s="6" customFormat="1" ht="24.75" customHeight="1" x14ac:dyDescent="0.3">
      <c r="A55" s="58"/>
      <c r="B55" s="71"/>
      <c r="C55" s="16" t="s">
        <v>1</v>
      </c>
      <c r="D55" s="110"/>
      <c r="E55" s="26">
        <v>44463.3</v>
      </c>
      <c r="F55" s="26">
        <v>49485.2</v>
      </c>
      <c r="G55" s="26">
        <v>49485.2</v>
      </c>
    </row>
    <row r="56" spans="1:7" s="6" customFormat="1" ht="24.75" customHeight="1" x14ac:dyDescent="0.3">
      <c r="A56" s="59"/>
      <c r="B56" s="72"/>
      <c r="C56" s="18" t="s">
        <v>2</v>
      </c>
      <c r="D56" s="25">
        <v>0.05</v>
      </c>
      <c r="E56" s="26">
        <v>2340.1999999999998</v>
      </c>
      <c r="F56" s="24">
        <v>2604.5</v>
      </c>
      <c r="G56" s="24">
        <v>2604.5</v>
      </c>
    </row>
    <row r="57" spans="1:7" s="6" customFormat="1" ht="34.5" customHeight="1" x14ac:dyDescent="0.3">
      <c r="A57" s="57" t="s">
        <v>74</v>
      </c>
      <c r="B57" s="70" t="s">
        <v>68</v>
      </c>
      <c r="C57" s="30" t="s">
        <v>5</v>
      </c>
      <c r="D57" s="25"/>
      <c r="E57" s="32">
        <f>E58+E59+E60</f>
        <v>31479.699999999997</v>
      </c>
      <c r="F57" s="32">
        <f t="shared" ref="F57:G57" si="13">F58+F59+F60</f>
        <v>36248.700000000004</v>
      </c>
      <c r="G57" s="32">
        <f t="shared" si="13"/>
        <v>40391.4</v>
      </c>
    </row>
    <row r="58" spans="1:7" s="6" customFormat="1" ht="32.25" customHeight="1" x14ac:dyDescent="0.3">
      <c r="A58" s="58"/>
      <c r="B58" s="71"/>
      <c r="C58" s="18" t="s">
        <v>13</v>
      </c>
      <c r="D58" s="109">
        <v>0.93</v>
      </c>
      <c r="E58" s="26">
        <v>12881.5</v>
      </c>
      <c r="F58" s="26">
        <v>13147.4</v>
      </c>
      <c r="G58" s="26">
        <v>13147.4</v>
      </c>
    </row>
    <row r="59" spans="1:7" s="6" customFormat="1" ht="33" customHeight="1" x14ac:dyDescent="0.3">
      <c r="A59" s="68"/>
      <c r="B59" s="71"/>
      <c r="C59" s="16" t="s">
        <v>1</v>
      </c>
      <c r="D59" s="106"/>
      <c r="E59" s="24">
        <v>16394.599999999999</v>
      </c>
      <c r="F59" s="24">
        <v>20563.900000000001</v>
      </c>
      <c r="G59" s="27">
        <v>24416.6</v>
      </c>
    </row>
    <row r="60" spans="1:7" s="6" customFormat="1" ht="33" customHeight="1" x14ac:dyDescent="0.3">
      <c r="A60" s="68"/>
      <c r="B60" s="71"/>
      <c r="C60" s="18" t="s">
        <v>2</v>
      </c>
      <c r="D60" s="25">
        <v>7.0000000000000007E-2</v>
      </c>
      <c r="E60" s="24">
        <v>2203.6</v>
      </c>
      <c r="F60" s="24">
        <v>2537.4</v>
      </c>
      <c r="G60" s="27">
        <v>2827.4</v>
      </c>
    </row>
    <row r="61" spans="1:7" s="6" customFormat="1" ht="25.5" customHeight="1" x14ac:dyDescent="0.3">
      <c r="A61" s="76" t="s">
        <v>48</v>
      </c>
      <c r="B61" s="79" t="s">
        <v>69</v>
      </c>
      <c r="C61" s="30" t="s">
        <v>5</v>
      </c>
      <c r="D61" s="49"/>
      <c r="E61" s="50">
        <f>E63+E64+E62</f>
        <v>98599</v>
      </c>
      <c r="F61" s="50">
        <f>F63+F64+F62</f>
        <v>0</v>
      </c>
      <c r="G61" s="50">
        <f>G63+G64</f>
        <v>0</v>
      </c>
    </row>
    <row r="62" spans="1:7" s="6" customFormat="1" ht="25.5" hidden="1" customHeight="1" x14ac:dyDescent="0.3">
      <c r="A62" s="77"/>
      <c r="B62" s="80"/>
      <c r="C62" s="18" t="s">
        <v>13</v>
      </c>
      <c r="D62" s="112">
        <v>0.9</v>
      </c>
      <c r="E62" s="21">
        <v>0</v>
      </c>
      <c r="F62" s="21">
        <v>0</v>
      </c>
      <c r="G62" s="21">
        <v>0</v>
      </c>
    </row>
    <row r="63" spans="1:7" s="6" customFormat="1" ht="31.8" customHeight="1" x14ac:dyDescent="0.3">
      <c r="A63" s="77"/>
      <c r="B63" s="80"/>
      <c r="C63" s="16" t="s">
        <v>1</v>
      </c>
      <c r="D63" s="113"/>
      <c r="E63" s="21">
        <v>82514.3</v>
      </c>
      <c r="F63" s="21">
        <v>0</v>
      </c>
      <c r="G63" s="21">
        <v>0</v>
      </c>
    </row>
    <row r="64" spans="1:7" s="6" customFormat="1" ht="30.6" customHeight="1" x14ac:dyDescent="0.3">
      <c r="A64" s="78"/>
      <c r="B64" s="81"/>
      <c r="C64" s="18" t="s">
        <v>2</v>
      </c>
      <c r="D64" s="37">
        <v>0.1</v>
      </c>
      <c r="E64" s="21">
        <v>16084.7</v>
      </c>
      <c r="F64" s="21">
        <v>0</v>
      </c>
      <c r="G64" s="21">
        <v>0</v>
      </c>
    </row>
    <row r="65" spans="1:9" s="6" customFormat="1" ht="42.75" customHeight="1" x14ac:dyDescent="0.3">
      <c r="A65" s="76" t="s">
        <v>47</v>
      </c>
      <c r="B65" s="79" t="s">
        <v>70</v>
      </c>
      <c r="C65" s="30" t="s">
        <v>5</v>
      </c>
      <c r="D65" s="51"/>
      <c r="E65" s="50">
        <f>E66+E67</f>
        <v>138395.5</v>
      </c>
      <c r="F65" s="50">
        <f t="shared" ref="F65:G65" si="14">F66+F67</f>
        <v>0</v>
      </c>
      <c r="G65" s="50">
        <f t="shared" si="14"/>
        <v>0</v>
      </c>
      <c r="I65" s="56"/>
    </row>
    <row r="66" spans="1:9" s="6" customFormat="1" ht="39" customHeight="1" x14ac:dyDescent="0.3">
      <c r="A66" s="77"/>
      <c r="B66" s="80"/>
      <c r="C66" s="16" t="s">
        <v>1</v>
      </c>
      <c r="D66" s="37">
        <v>0.9</v>
      </c>
      <c r="E66" s="21">
        <v>124556</v>
      </c>
      <c r="F66" s="21">
        <v>0</v>
      </c>
      <c r="G66" s="21">
        <v>0</v>
      </c>
    </row>
    <row r="67" spans="1:9" s="6" customFormat="1" ht="42.75" customHeight="1" x14ac:dyDescent="0.3">
      <c r="A67" s="78"/>
      <c r="B67" s="81"/>
      <c r="C67" s="18" t="s">
        <v>2</v>
      </c>
      <c r="D67" s="37">
        <v>0.1</v>
      </c>
      <c r="E67" s="21">
        <v>13839.5</v>
      </c>
      <c r="F67" s="21">
        <v>0</v>
      </c>
      <c r="G67" s="21">
        <v>0</v>
      </c>
      <c r="I67" s="56"/>
    </row>
    <row r="68" spans="1:9" s="6" customFormat="1" ht="18.75" customHeight="1" x14ac:dyDescent="0.3">
      <c r="A68" s="107" t="s">
        <v>17</v>
      </c>
      <c r="B68" s="88"/>
      <c r="C68" s="28" t="s">
        <v>5</v>
      </c>
      <c r="D68" s="31"/>
      <c r="E68" s="52">
        <f>E70+E71+E69</f>
        <v>473.29999999999995</v>
      </c>
      <c r="F68" s="52">
        <f>F70+F71+F69</f>
        <v>483.20000000000005</v>
      </c>
      <c r="G68" s="52">
        <f>G70+G71+G69</f>
        <v>1084.6000000000001</v>
      </c>
    </row>
    <row r="69" spans="1:9" s="6" customFormat="1" ht="18.75" customHeight="1" x14ac:dyDescent="0.3">
      <c r="A69" s="108"/>
      <c r="B69" s="90"/>
      <c r="C69" s="18" t="s">
        <v>13</v>
      </c>
      <c r="D69" s="31"/>
      <c r="E69" s="36">
        <f>E76</f>
        <v>0</v>
      </c>
      <c r="F69" s="36">
        <f>F76</f>
        <v>0</v>
      </c>
      <c r="G69" s="36">
        <f>G76</f>
        <v>0</v>
      </c>
    </row>
    <row r="70" spans="1:9" s="6" customFormat="1" ht="18.75" customHeight="1" x14ac:dyDescent="0.3">
      <c r="A70" s="89"/>
      <c r="B70" s="90"/>
      <c r="C70" s="16" t="s">
        <v>1</v>
      </c>
      <c r="D70" s="31"/>
      <c r="E70" s="36">
        <f t="shared" ref="E70:G71" si="15">E73+E77</f>
        <v>393.9</v>
      </c>
      <c r="F70" s="36">
        <f t="shared" si="15"/>
        <v>404.1</v>
      </c>
      <c r="G70" s="36">
        <f t="shared" si="15"/>
        <v>915.30000000000007</v>
      </c>
    </row>
    <row r="71" spans="1:9" s="6" customFormat="1" ht="18.75" customHeight="1" x14ac:dyDescent="0.3">
      <c r="A71" s="91"/>
      <c r="B71" s="92"/>
      <c r="C71" s="18" t="s">
        <v>2</v>
      </c>
      <c r="D71" s="31"/>
      <c r="E71" s="36">
        <f t="shared" si="15"/>
        <v>79.400000000000006</v>
      </c>
      <c r="F71" s="36">
        <f t="shared" si="15"/>
        <v>79.099999999999994</v>
      </c>
      <c r="G71" s="36">
        <f t="shared" si="15"/>
        <v>169.29999999999998</v>
      </c>
    </row>
    <row r="72" spans="1:9" s="6" customFormat="1" ht="32.4" customHeight="1" x14ac:dyDescent="0.3">
      <c r="A72" s="67" t="s">
        <v>23</v>
      </c>
      <c r="B72" s="70" t="s">
        <v>38</v>
      </c>
      <c r="C72" s="30" t="s">
        <v>5</v>
      </c>
      <c r="D72" s="31"/>
      <c r="E72" s="35">
        <f>E73+E74</f>
        <v>375.5</v>
      </c>
      <c r="F72" s="35">
        <f t="shared" ref="F72:G72" si="16">F73+F74</f>
        <v>369.4</v>
      </c>
      <c r="G72" s="35">
        <f t="shared" si="16"/>
        <v>970.80000000000007</v>
      </c>
    </row>
    <row r="73" spans="1:9" s="6" customFormat="1" ht="24" customHeight="1" x14ac:dyDescent="0.3">
      <c r="A73" s="68"/>
      <c r="B73" s="71"/>
      <c r="C73" s="18" t="s">
        <v>1</v>
      </c>
      <c r="D73" s="25">
        <v>0.85</v>
      </c>
      <c r="E73" s="36">
        <v>319.2</v>
      </c>
      <c r="F73" s="36">
        <v>314</v>
      </c>
      <c r="G73" s="36">
        <v>825.2</v>
      </c>
    </row>
    <row r="74" spans="1:9" s="6" customFormat="1" ht="31.95" customHeight="1" x14ac:dyDescent="0.3">
      <c r="A74" s="69"/>
      <c r="B74" s="72"/>
      <c r="C74" s="18" t="s">
        <v>2</v>
      </c>
      <c r="D74" s="25">
        <v>0.15</v>
      </c>
      <c r="E74" s="36">
        <v>56.3</v>
      </c>
      <c r="F74" s="36">
        <v>55.4</v>
      </c>
      <c r="G74" s="36">
        <v>145.6</v>
      </c>
    </row>
    <row r="75" spans="1:9" s="6" customFormat="1" ht="16.2" x14ac:dyDescent="0.3">
      <c r="A75" s="67" t="s">
        <v>58</v>
      </c>
      <c r="B75" s="67" t="s">
        <v>39</v>
      </c>
      <c r="C75" s="30" t="s">
        <v>5</v>
      </c>
      <c r="D75" s="31"/>
      <c r="E75" s="35">
        <f>E76+E77+E78</f>
        <v>97.800000000000011</v>
      </c>
      <c r="F75" s="35">
        <f>F76+F77+F78</f>
        <v>113.8</v>
      </c>
      <c r="G75" s="35">
        <f>G76+G77+G78</f>
        <v>113.8</v>
      </c>
    </row>
    <row r="76" spans="1:9" s="6" customFormat="1" x14ac:dyDescent="0.3">
      <c r="A76" s="68"/>
      <c r="B76" s="68"/>
      <c r="C76" s="18" t="s">
        <v>13</v>
      </c>
      <c r="D76" s="109">
        <v>0.85</v>
      </c>
      <c r="E76" s="36"/>
      <c r="F76" s="36"/>
      <c r="G76" s="36"/>
    </row>
    <row r="77" spans="1:9" s="6" customFormat="1" x14ac:dyDescent="0.3">
      <c r="A77" s="68"/>
      <c r="B77" s="68"/>
      <c r="C77" s="18" t="s">
        <v>1</v>
      </c>
      <c r="D77" s="111"/>
      <c r="E77" s="36">
        <v>74.7</v>
      </c>
      <c r="F77" s="36">
        <v>90.1</v>
      </c>
      <c r="G77" s="36">
        <v>90.1</v>
      </c>
    </row>
    <row r="78" spans="1:9" s="6" customFormat="1" x14ac:dyDescent="0.3">
      <c r="A78" s="69"/>
      <c r="B78" s="69"/>
      <c r="C78" s="18" t="s">
        <v>2</v>
      </c>
      <c r="D78" s="25">
        <v>0.15</v>
      </c>
      <c r="E78" s="36">
        <v>23.1</v>
      </c>
      <c r="F78" s="36">
        <v>23.7</v>
      </c>
      <c r="G78" s="36">
        <v>23.7</v>
      </c>
    </row>
    <row r="79" spans="1:9" s="6" customFormat="1" x14ac:dyDescent="0.3">
      <c r="A79" s="94" t="s">
        <v>19</v>
      </c>
      <c r="B79" s="93"/>
      <c r="C79" s="28" t="s">
        <v>5</v>
      </c>
      <c r="D79" s="25"/>
      <c r="E79" s="29">
        <f>E80+E81</f>
        <v>17756.599999999999</v>
      </c>
      <c r="F79" s="29">
        <f>F80+F81</f>
        <v>17756.599999999999</v>
      </c>
      <c r="G79" s="29">
        <f>G80+G81</f>
        <v>17756.599999999999</v>
      </c>
    </row>
    <row r="80" spans="1:9" s="6" customFormat="1" x14ac:dyDescent="0.3">
      <c r="A80" s="93"/>
      <c r="B80" s="93"/>
      <c r="C80" s="16" t="s">
        <v>1</v>
      </c>
      <c r="D80" s="25"/>
      <c r="E80" s="26">
        <f t="shared" ref="E80:G81" si="17">E83+E86</f>
        <v>16868.8</v>
      </c>
      <c r="F80" s="26">
        <f t="shared" si="17"/>
        <v>16868.8</v>
      </c>
      <c r="G80" s="26">
        <f t="shared" si="17"/>
        <v>16868.8</v>
      </c>
    </row>
    <row r="81" spans="1:7" s="6" customFormat="1" x14ac:dyDescent="0.3">
      <c r="A81" s="93"/>
      <c r="B81" s="93"/>
      <c r="C81" s="18" t="s">
        <v>2</v>
      </c>
      <c r="D81" s="25"/>
      <c r="E81" s="26">
        <f t="shared" si="17"/>
        <v>887.8</v>
      </c>
      <c r="F81" s="26">
        <f t="shared" si="17"/>
        <v>887.8</v>
      </c>
      <c r="G81" s="26">
        <f t="shared" si="17"/>
        <v>887.8</v>
      </c>
    </row>
    <row r="82" spans="1:7" s="6" customFormat="1" ht="27.6" customHeight="1" x14ac:dyDescent="0.3">
      <c r="A82" s="57" t="s">
        <v>46</v>
      </c>
      <c r="B82" s="70" t="s">
        <v>36</v>
      </c>
      <c r="C82" s="30" t="s">
        <v>5</v>
      </c>
      <c r="D82" s="53"/>
      <c r="E82" s="32">
        <f>E83+E84</f>
        <v>14777.9</v>
      </c>
      <c r="F82" s="32">
        <f>F83+F84</f>
        <v>14777.9</v>
      </c>
      <c r="G82" s="32">
        <f>G83+G84</f>
        <v>14777.9</v>
      </c>
    </row>
    <row r="83" spans="1:7" s="6" customFormat="1" ht="23.25" customHeight="1" x14ac:dyDescent="0.3">
      <c r="A83" s="58"/>
      <c r="B83" s="71"/>
      <c r="C83" s="18" t="s">
        <v>1</v>
      </c>
      <c r="D83" s="25">
        <v>0.95</v>
      </c>
      <c r="E83" s="26">
        <v>14039</v>
      </c>
      <c r="F83" s="26">
        <v>14039</v>
      </c>
      <c r="G83" s="26">
        <v>14039</v>
      </c>
    </row>
    <row r="84" spans="1:7" s="6" customFormat="1" ht="22.5" customHeight="1" x14ac:dyDescent="0.3">
      <c r="A84" s="58"/>
      <c r="B84" s="72"/>
      <c r="C84" s="18" t="s">
        <v>2</v>
      </c>
      <c r="D84" s="25">
        <v>0.05</v>
      </c>
      <c r="E84" s="26">
        <v>738.9</v>
      </c>
      <c r="F84" s="26">
        <v>738.9</v>
      </c>
      <c r="G84" s="26">
        <v>738.9</v>
      </c>
    </row>
    <row r="85" spans="1:7" s="6" customFormat="1" ht="25.95" customHeight="1" x14ac:dyDescent="0.3">
      <c r="A85" s="67" t="s">
        <v>21</v>
      </c>
      <c r="B85" s="70" t="s">
        <v>29</v>
      </c>
      <c r="C85" s="30" t="s">
        <v>5</v>
      </c>
      <c r="D85" s="38"/>
      <c r="E85" s="32">
        <f>E86+E87</f>
        <v>2978.7000000000003</v>
      </c>
      <c r="F85" s="32">
        <f t="shared" ref="F85:G85" si="18">F86+F87</f>
        <v>2978.7000000000003</v>
      </c>
      <c r="G85" s="32">
        <f t="shared" si="18"/>
        <v>2978.7000000000003</v>
      </c>
    </row>
    <row r="86" spans="1:7" s="6" customFormat="1" ht="19.2" customHeight="1" x14ac:dyDescent="0.3">
      <c r="A86" s="68"/>
      <c r="B86" s="71"/>
      <c r="C86" s="18" t="s">
        <v>1</v>
      </c>
      <c r="D86" s="25">
        <v>0.95</v>
      </c>
      <c r="E86" s="26">
        <v>2829.8</v>
      </c>
      <c r="F86" s="26">
        <v>2829.8</v>
      </c>
      <c r="G86" s="26">
        <v>2829.8</v>
      </c>
    </row>
    <row r="87" spans="1:7" s="6" customFormat="1" ht="25.95" customHeight="1" x14ac:dyDescent="0.3">
      <c r="A87" s="69"/>
      <c r="B87" s="72"/>
      <c r="C87" s="18" t="s">
        <v>2</v>
      </c>
      <c r="D87" s="25">
        <v>0.05</v>
      </c>
      <c r="E87" s="26">
        <v>148.9</v>
      </c>
      <c r="F87" s="26">
        <v>148.9</v>
      </c>
      <c r="G87" s="26">
        <v>148.9</v>
      </c>
    </row>
    <row r="88" spans="1:7" s="6" customFormat="1" x14ac:dyDescent="0.3">
      <c r="A88" s="87" t="s">
        <v>20</v>
      </c>
      <c r="B88" s="88"/>
      <c r="C88" s="28" t="s">
        <v>5</v>
      </c>
      <c r="D88" s="25"/>
      <c r="E88" s="29">
        <f>E89+E90</f>
        <v>4015.5</v>
      </c>
      <c r="F88" s="29">
        <f t="shared" ref="F88:G88" si="19">F89+F90</f>
        <v>4015.5</v>
      </c>
      <c r="G88" s="29">
        <f t="shared" si="19"/>
        <v>4015.5</v>
      </c>
    </row>
    <row r="89" spans="1:7" s="6" customFormat="1" ht="19.5" customHeight="1" x14ac:dyDescent="0.3">
      <c r="A89" s="89"/>
      <c r="B89" s="90"/>
      <c r="C89" s="18" t="s">
        <v>1</v>
      </c>
      <c r="D89" s="25"/>
      <c r="E89" s="26">
        <f>E92</f>
        <v>3814.7</v>
      </c>
      <c r="F89" s="26">
        <f t="shared" ref="F89:G89" si="20">F92</f>
        <v>3814.7</v>
      </c>
      <c r="G89" s="26">
        <f t="shared" si="20"/>
        <v>3814.7</v>
      </c>
    </row>
    <row r="90" spans="1:7" s="6" customFormat="1" ht="21" customHeight="1" x14ac:dyDescent="0.3">
      <c r="A90" s="91"/>
      <c r="B90" s="92"/>
      <c r="C90" s="18" t="s">
        <v>2</v>
      </c>
      <c r="D90" s="25"/>
      <c r="E90" s="26">
        <f>E93</f>
        <v>200.8</v>
      </c>
      <c r="F90" s="26">
        <f t="shared" ref="F90:G90" si="21">F93</f>
        <v>200.8</v>
      </c>
      <c r="G90" s="26">
        <f t="shared" si="21"/>
        <v>200.8</v>
      </c>
    </row>
    <row r="91" spans="1:7" s="6" customFormat="1" ht="25.2" customHeight="1" x14ac:dyDescent="0.3">
      <c r="A91" s="93" t="s">
        <v>18</v>
      </c>
      <c r="B91" s="67" t="s">
        <v>63</v>
      </c>
      <c r="C91" s="30" t="s">
        <v>5</v>
      </c>
      <c r="D91" s="25"/>
      <c r="E91" s="32">
        <f>E92+E93</f>
        <v>4015.5</v>
      </c>
      <c r="F91" s="32">
        <f t="shared" ref="F91:G91" si="22">F92+F93</f>
        <v>4015.5</v>
      </c>
      <c r="G91" s="32">
        <f t="shared" si="22"/>
        <v>4015.5</v>
      </c>
    </row>
    <row r="92" spans="1:7" s="6" customFormat="1" ht="29.4" customHeight="1" x14ac:dyDescent="0.3">
      <c r="A92" s="93"/>
      <c r="B92" s="68"/>
      <c r="C92" s="18" t="s">
        <v>1</v>
      </c>
      <c r="D92" s="25">
        <v>0.95</v>
      </c>
      <c r="E92" s="26">
        <v>3814.7</v>
      </c>
      <c r="F92" s="26">
        <v>3814.7</v>
      </c>
      <c r="G92" s="26">
        <v>3814.7</v>
      </c>
    </row>
    <row r="93" spans="1:7" s="6" customFormat="1" ht="27.6" customHeight="1" x14ac:dyDescent="0.3">
      <c r="A93" s="93"/>
      <c r="B93" s="69"/>
      <c r="C93" s="18" t="s">
        <v>2</v>
      </c>
      <c r="D93" s="25">
        <v>0.05</v>
      </c>
      <c r="E93" s="26">
        <v>200.8</v>
      </c>
      <c r="F93" s="26">
        <v>200.8</v>
      </c>
      <c r="G93" s="26">
        <v>200.8</v>
      </c>
    </row>
    <row r="94" spans="1:7" s="6" customFormat="1" ht="15" customHeight="1" x14ac:dyDescent="0.3">
      <c r="A94" s="87" t="s">
        <v>30</v>
      </c>
      <c r="B94" s="88"/>
      <c r="C94" s="28" t="s">
        <v>5</v>
      </c>
      <c r="D94" s="25"/>
      <c r="E94" s="29">
        <f>E96+E97+E95</f>
        <v>178839</v>
      </c>
      <c r="F94" s="29">
        <f t="shared" ref="F94:G94" si="23">F96+F97+F95</f>
        <v>3176.2000000000003</v>
      </c>
      <c r="G94" s="29">
        <f t="shared" si="23"/>
        <v>3176.2000000000003</v>
      </c>
    </row>
    <row r="95" spans="1:7" s="6" customFormat="1" ht="15" customHeight="1" x14ac:dyDescent="0.3">
      <c r="A95" s="89"/>
      <c r="B95" s="90"/>
      <c r="C95" s="18" t="s">
        <v>13</v>
      </c>
      <c r="D95" s="25"/>
      <c r="E95" s="26">
        <f>E102+E106+E110</f>
        <v>0</v>
      </c>
      <c r="F95" s="26">
        <f t="shared" ref="F95:G95" si="24">F102</f>
        <v>0</v>
      </c>
      <c r="G95" s="26">
        <f t="shared" si="24"/>
        <v>0</v>
      </c>
    </row>
    <row r="96" spans="1:7" s="6" customFormat="1" ht="20.399999999999999" customHeight="1" x14ac:dyDescent="0.3">
      <c r="A96" s="89"/>
      <c r="B96" s="90"/>
      <c r="C96" s="18" t="s">
        <v>1</v>
      </c>
      <c r="D96" s="25"/>
      <c r="E96" s="26">
        <f>E99+E103+E107+E111</f>
        <v>107110.49999999999</v>
      </c>
      <c r="F96" s="26">
        <f t="shared" ref="F96:G96" si="25">F99+F103</f>
        <v>2953.9</v>
      </c>
      <c r="G96" s="26">
        <f t="shared" si="25"/>
        <v>2953.9</v>
      </c>
    </row>
    <row r="97" spans="1:7" s="6" customFormat="1" ht="18" customHeight="1" x14ac:dyDescent="0.3">
      <c r="A97" s="91"/>
      <c r="B97" s="92"/>
      <c r="C97" s="18" t="s">
        <v>2</v>
      </c>
      <c r="D97" s="25"/>
      <c r="E97" s="26">
        <f>E100+E104+E108+E112</f>
        <v>71728.5</v>
      </c>
      <c r="F97" s="26">
        <f t="shared" ref="F97:G97" si="26">F100+F104</f>
        <v>222.3</v>
      </c>
      <c r="G97" s="26">
        <f t="shared" si="26"/>
        <v>222.3</v>
      </c>
    </row>
    <row r="98" spans="1:7" s="6" customFormat="1" ht="15.6" customHeight="1" x14ac:dyDescent="0.3">
      <c r="A98" s="67" t="s">
        <v>24</v>
      </c>
      <c r="B98" s="67" t="s">
        <v>42</v>
      </c>
      <c r="C98" s="30" t="s">
        <v>5</v>
      </c>
      <c r="D98" s="25"/>
      <c r="E98" s="32">
        <f>E99+E100</f>
        <v>3176.2000000000003</v>
      </c>
      <c r="F98" s="32">
        <f t="shared" ref="F98:G98" si="27">F99+F100</f>
        <v>3176.2000000000003</v>
      </c>
      <c r="G98" s="32">
        <f t="shared" si="27"/>
        <v>3176.2000000000003</v>
      </c>
    </row>
    <row r="99" spans="1:7" s="6" customFormat="1" ht="19.2" customHeight="1" x14ac:dyDescent="0.3">
      <c r="A99" s="68"/>
      <c r="B99" s="68"/>
      <c r="C99" s="18" t="s">
        <v>1</v>
      </c>
      <c r="D99" s="25">
        <v>0.93</v>
      </c>
      <c r="E99" s="26">
        <v>2953.9</v>
      </c>
      <c r="F99" s="26">
        <v>2953.9</v>
      </c>
      <c r="G99" s="26">
        <v>2953.9</v>
      </c>
    </row>
    <row r="100" spans="1:7" s="6" customFormat="1" ht="33.6" customHeight="1" x14ac:dyDescent="0.3">
      <c r="A100" s="69"/>
      <c r="B100" s="69"/>
      <c r="C100" s="18" t="s">
        <v>2</v>
      </c>
      <c r="D100" s="25">
        <v>7.0000000000000007E-2</v>
      </c>
      <c r="E100" s="26">
        <v>222.3</v>
      </c>
      <c r="F100" s="26">
        <v>222.3</v>
      </c>
      <c r="G100" s="26">
        <v>222.3</v>
      </c>
    </row>
    <row r="101" spans="1:7" s="6" customFormat="1" ht="18.600000000000001" customHeight="1" x14ac:dyDescent="0.3">
      <c r="A101" s="70" t="s">
        <v>25</v>
      </c>
      <c r="B101" s="67" t="s">
        <v>32</v>
      </c>
      <c r="C101" s="30" t="s">
        <v>5</v>
      </c>
      <c r="D101" s="25"/>
      <c r="E101" s="32">
        <f>E103+E104+E102</f>
        <v>8764.1</v>
      </c>
      <c r="F101" s="32">
        <f t="shared" ref="F101:G101" si="28">F103+F104+F102</f>
        <v>0</v>
      </c>
      <c r="G101" s="32">
        <f t="shared" si="28"/>
        <v>0</v>
      </c>
    </row>
    <row r="102" spans="1:7" s="6" customFormat="1" ht="18.600000000000001" hidden="1" customHeight="1" x14ac:dyDescent="0.3">
      <c r="A102" s="71"/>
      <c r="B102" s="68"/>
      <c r="C102" s="18" t="s">
        <v>13</v>
      </c>
      <c r="D102" s="109">
        <v>0.85</v>
      </c>
      <c r="E102" s="26">
        <v>0</v>
      </c>
      <c r="F102" s="26">
        <v>0</v>
      </c>
      <c r="G102" s="26">
        <v>0</v>
      </c>
    </row>
    <row r="103" spans="1:7" s="6" customFormat="1" ht="19.2" customHeight="1" x14ac:dyDescent="0.3">
      <c r="A103" s="71"/>
      <c r="B103" s="68"/>
      <c r="C103" s="18" t="s">
        <v>1</v>
      </c>
      <c r="D103" s="110"/>
      <c r="E103" s="26">
        <v>6800</v>
      </c>
      <c r="F103" s="26">
        <v>0</v>
      </c>
      <c r="G103" s="26">
        <v>0</v>
      </c>
    </row>
    <row r="104" spans="1:7" s="6" customFormat="1" ht="20.399999999999999" customHeight="1" x14ac:dyDescent="0.3">
      <c r="A104" s="71"/>
      <c r="B104" s="69"/>
      <c r="C104" s="18" t="s">
        <v>2</v>
      </c>
      <c r="D104" s="25">
        <v>0.15</v>
      </c>
      <c r="E104" s="26">
        <v>1964.1</v>
      </c>
      <c r="F104" s="26">
        <v>0</v>
      </c>
      <c r="G104" s="26">
        <v>0</v>
      </c>
    </row>
    <row r="105" spans="1:7" s="6" customFormat="1" ht="22.2" customHeight="1" x14ac:dyDescent="0.3">
      <c r="A105" s="71"/>
      <c r="B105" s="67" t="s">
        <v>60</v>
      </c>
      <c r="C105" s="30" t="s">
        <v>5</v>
      </c>
      <c r="D105" s="25"/>
      <c r="E105" s="32">
        <f>E107+E108+E106</f>
        <v>149764.70000000001</v>
      </c>
      <c r="F105" s="32">
        <f t="shared" ref="F105:G105" si="29">F107+F108+F106</f>
        <v>0</v>
      </c>
      <c r="G105" s="32">
        <f t="shared" si="29"/>
        <v>0</v>
      </c>
    </row>
    <row r="106" spans="1:7" s="6" customFormat="1" ht="6" hidden="1" customHeight="1" x14ac:dyDescent="0.3">
      <c r="A106" s="71"/>
      <c r="B106" s="68"/>
      <c r="C106" s="18" t="s">
        <v>13</v>
      </c>
      <c r="D106" s="114">
        <v>0.85</v>
      </c>
      <c r="E106" s="26">
        <v>0</v>
      </c>
      <c r="F106" s="26">
        <v>0</v>
      </c>
      <c r="G106" s="26">
        <v>0</v>
      </c>
    </row>
    <row r="107" spans="1:7" s="6" customFormat="1" ht="30" customHeight="1" x14ac:dyDescent="0.3">
      <c r="A107" s="71"/>
      <c r="B107" s="68"/>
      <c r="C107" s="18" t="s">
        <v>1</v>
      </c>
      <c r="D107" s="115"/>
      <c r="E107" s="26">
        <f>911.5+80853.2</f>
        <v>81764.7</v>
      </c>
      <c r="F107" s="26">
        <v>0</v>
      </c>
      <c r="G107" s="26">
        <v>0</v>
      </c>
    </row>
    <row r="108" spans="1:7" s="6" customFormat="1" ht="33.6" customHeight="1" x14ac:dyDescent="0.3">
      <c r="A108" s="72"/>
      <c r="B108" s="69"/>
      <c r="C108" s="18" t="s">
        <v>2</v>
      </c>
      <c r="D108" s="55">
        <v>0.15</v>
      </c>
      <c r="E108" s="26">
        <v>68000</v>
      </c>
      <c r="F108" s="26">
        <v>0</v>
      </c>
      <c r="G108" s="26">
        <v>0</v>
      </c>
    </row>
    <row r="109" spans="1:7" s="6" customFormat="1" ht="21" customHeight="1" x14ac:dyDescent="0.3">
      <c r="A109" s="67" t="s">
        <v>62</v>
      </c>
      <c r="B109" s="67" t="s">
        <v>61</v>
      </c>
      <c r="C109" s="30" t="s">
        <v>5</v>
      </c>
      <c r="D109" s="25"/>
      <c r="E109" s="32">
        <f>E111+E112+E110</f>
        <v>17134</v>
      </c>
      <c r="F109" s="32">
        <f t="shared" ref="F109:G109" si="30">F111+F112</f>
        <v>0</v>
      </c>
      <c r="G109" s="32">
        <f t="shared" si="30"/>
        <v>0</v>
      </c>
    </row>
    <row r="110" spans="1:7" s="6" customFormat="1" ht="21" hidden="1" customHeight="1" x14ac:dyDescent="0.3">
      <c r="A110" s="68"/>
      <c r="B110" s="68"/>
      <c r="C110" s="54" t="s">
        <v>13</v>
      </c>
      <c r="D110" s="109">
        <v>0.91</v>
      </c>
      <c r="E110" s="32"/>
      <c r="F110" s="26">
        <v>0</v>
      </c>
      <c r="G110" s="26">
        <v>0</v>
      </c>
    </row>
    <row r="111" spans="1:7" s="6" customFormat="1" ht="21" customHeight="1" x14ac:dyDescent="0.3">
      <c r="A111" s="68"/>
      <c r="B111" s="68"/>
      <c r="C111" s="18" t="s">
        <v>1</v>
      </c>
      <c r="D111" s="110"/>
      <c r="E111" s="26">
        <v>15591.9</v>
      </c>
      <c r="F111" s="26">
        <v>0</v>
      </c>
      <c r="G111" s="26">
        <v>0</v>
      </c>
    </row>
    <row r="112" spans="1:7" s="6" customFormat="1" ht="21" customHeight="1" x14ac:dyDescent="0.3">
      <c r="A112" s="69"/>
      <c r="B112" s="69"/>
      <c r="C112" s="18" t="s">
        <v>2</v>
      </c>
      <c r="D112" s="25">
        <v>0.09</v>
      </c>
      <c r="E112" s="26">
        <v>1542.1</v>
      </c>
      <c r="F112" s="26">
        <v>0</v>
      </c>
      <c r="G112" s="26">
        <v>0</v>
      </c>
    </row>
    <row r="113" spans="1:7" s="6" customFormat="1" ht="20.399999999999999" customHeight="1" x14ac:dyDescent="0.3">
      <c r="A113" s="61" t="s">
        <v>43</v>
      </c>
      <c r="B113" s="62"/>
      <c r="C113" s="28" t="s">
        <v>5</v>
      </c>
      <c r="D113" s="25"/>
      <c r="E113" s="29">
        <f>E114+E115</f>
        <v>291972.59999999998</v>
      </c>
      <c r="F113" s="29">
        <f t="shared" ref="F113:G113" si="31">F114+F115</f>
        <v>263807.09999999998</v>
      </c>
      <c r="G113" s="29">
        <f t="shared" si="31"/>
        <v>264214.40000000002</v>
      </c>
    </row>
    <row r="114" spans="1:7" s="6" customFormat="1" ht="20.399999999999999" customHeight="1" x14ac:dyDescent="0.3">
      <c r="A114" s="63"/>
      <c r="B114" s="64"/>
      <c r="C114" s="18" t="s">
        <v>1</v>
      </c>
      <c r="D114" s="25"/>
      <c r="E114" s="26">
        <f>E117+E120+E123</f>
        <v>250984.1</v>
      </c>
      <c r="F114" s="26">
        <f t="shared" ref="F114:G114" si="32">F117+F120+F123</f>
        <v>250616.6</v>
      </c>
      <c r="G114" s="26">
        <f t="shared" si="32"/>
        <v>251003.5</v>
      </c>
    </row>
    <row r="115" spans="1:7" s="6" customFormat="1" ht="20.399999999999999" customHeight="1" x14ac:dyDescent="0.3">
      <c r="A115" s="65"/>
      <c r="B115" s="66"/>
      <c r="C115" s="18" t="s">
        <v>2</v>
      </c>
      <c r="D115" s="25"/>
      <c r="E115" s="26">
        <f>E118+E121+E124</f>
        <v>40988.5</v>
      </c>
      <c r="F115" s="26">
        <f t="shared" ref="F115:G115" si="33">F118+F121+F124</f>
        <v>13190.5</v>
      </c>
      <c r="G115" s="26">
        <f t="shared" si="33"/>
        <v>13210.9</v>
      </c>
    </row>
    <row r="116" spans="1:7" s="6" customFormat="1" ht="20.399999999999999" customHeight="1" x14ac:dyDescent="0.3">
      <c r="A116" s="70" t="s">
        <v>73</v>
      </c>
      <c r="B116" s="62" t="s">
        <v>44</v>
      </c>
      <c r="C116" s="30" t="s">
        <v>5</v>
      </c>
      <c r="D116" s="25"/>
      <c r="E116" s="32">
        <f>E117+E118</f>
        <v>58643.5</v>
      </c>
      <c r="F116" s="32">
        <f>F117+F118</f>
        <v>0</v>
      </c>
      <c r="G116" s="32">
        <f>G117+G118</f>
        <v>0</v>
      </c>
    </row>
    <row r="117" spans="1:7" s="6" customFormat="1" ht="20.399999999999999" customHeight="1" x14ac:dyDescent="0.3">
      <c r="A117" s="71"/>
      <c r="B117" s="64"/>
      <c r="C117" s="18" t="s">
        <v>1</v>
      </c>
      <c r="D117" s="25">
        <v>0.5</v>
      </c>
      <c r="E117" s="26">
        <v>29321.7</v>
      </c>
      <c r="F117" s="26">
        <v>0</v>
      </c>
      <c r="G117" s="26">
        <v>0</v>
      </c>
    </row>
    <row r="118" spans="1:7" s="6" customFormat="1" ht="22.95" customHeight="1" x14ac:dyDescent="0.3">
      <c r="A118" s="71"/>
      <c r="B118" s="66"/>
      <c r="C118" s="18" t="s">
        <v>2</v>
      </c>
      <c r="D118" s="25">
        <v>0.5</v>
      </c>
      <c r="E118" s="26">
        <v>29321.8</v>
      </c>
      <c r="F118" s="26">
        <v>0</v>
      </c>
      <c r="G118" s="26">
        <v>0</v>
      </c>
    </row>
    <row r="119" spans="1:7" s="6" customFormat="1" ht="20.399999999999999" customHeight="1" x14ac:dyDescent="0.3">
      <c r="A119" s="71"/>
      <c r="B119" s="62" t="s">
        <v>45</v>
      </c>
      <c r="C119" s="30" t="s">
        <v>5</v>
      </c>
      <c r="D119" s="25"/>
      <c r="E119" s="32">
        <f>E120+E121</f>
        <v>162560.6</v>
      </c>
      <c r="F119" s="32">
        <f t="shared" ref="F119:G119" si="34">F120+F121</f>
        <v>60312.299999999996</v>
      </c>
      <c r="G119" s="32">
        <f t="shared" si="34"/>
        <v>169477.5</v>
      </c>
    </row>
    <row r="120" spans="1:7" s="6" customFormat="1" ht="20.399999999999999" customHeight="1" x14ac:dyDescent="0.3">
      <c r="A120" s="71"/>
      <c r="B120" s="64"/>
      <c r="C120" s="18" t="s">
        <v>1</v>
      </c>
      <c r="D120" s="25">
        <v>0.95</v>
      </c>
      <c r="E120" s="21">
        <v>154432.4</v>
      </c>
      <c r="F120" s="26">
        <v>57296.6</v>
      </c>
      <c r="G120" s="26">
        <v>161003.5</v>
      </c>
    </row>
    <row r="121" spans="1:7" s="6" customFormat="1" ht="20.399999999999999" customHeight="1" x14ac:dyDescent="0.3">
      <c r="A121" s="71"/>
      <c r="B121" s="66"/>
      <c r="C121" s="18" t="s">
        <v>2</v>
      </c>
      <c r="D121" s="25">
        <v>0.05</v>
      </c>
      <c r="E121" s="21">
        <v>8128.2</v>
      </c>
      <c r="F121" s="26">
        <v>3015.7</v>
      </c>
      <c r="G121" s="26">
        <v>8474</v>
      </c>
    </row>
    <row r="122" spans="1:7" s="6" customFormat="1" ht="28.95" customHeight="1" x14ac:dyDescent="0.3">
      <c r="A122" s="71"/>
      <c r="B122" s="70" t="s">
        <v>59</v>
      </c>
      <c r="C122" s="30" t="s">
        <v>5</v>
      </c>
      <c r="D122" s="25"/>
      <c r="E122" s="50">
        <f>E123+E124</f>
        <v>70768.5</v>
      </c>
      <c r="F122" s="50">
        <f t="shared" ref="F122:G122" si="35">F123+F124</f>
        <v>203494.8</v>
      </c>
      <c r="G122" s="50">
        <f t="shared" si="35"/>
        <v>94736.9</v>
      </c>
    </row>
    <row r="123" spans="1:7" s="6" customFormat="1" ht="27" customHeight="1" x14ac:dyDescent="0.3">
      <c r="A123" s="71"/>
      <c r="B123" s="71"/>
      <c r="C123" s="18" t="s">
        <v>1</v>
      </c>
      <c r="D123" s="25">
        <v>0.95</v>
      </c>
      <c r="E123" s="21">
        <v>67230</v>
      </c>
      <c r="F123" s="26">
        <v>193320</v>
      </c>
      <c r="G123" s="26">
        <v>90000</v>
      </c>
    </row>
    <row r="124" spans="1:7" s="6" customFormat="1" ht="26.4" customHeight="1" x14ac:dyDescent="0.3">
      <c r="A124" s="72"/>
      <c r="B124" s="72"/>
      <c r="C124" s="18" t="s">
        <v>2</v>
      </c>
      <c r="D124" s="25">
        <v>0.05</v>
      </c>
      <c r="E124" s="21">
        <v>3538.5</v>
      </c>
      <c r="F124" s="26">
        <v>10174.799999999999</v>
      </c>
      <c r="G124" s="26">
        <v>4736.8999999999996</v>
      </c>
    </row>
    <row r="125" spans="1:7" ht="22.5" customHeight="1" x14ac:dyDescent="0.3">
      <c r="A125" s="82" t="s">
        <v>11</v>
      </c>
      <c r="B125" s="83"/>
      <c r="C125" s="39" t="s">
        <v>5</v>
      </c>
      <c r="D125" s="40"/>
      <c r="E125" s="41">
        <f>E94+E88+E79+E68+E31+E24+E6+E113</f>
        <v>2466349.6</v>
      </c>
      <c r="F125" s="41">
        <f>F94+F88+F79+F68+F31+F24+F6+F113</f>
        <v>1273760.5</v>
      </c>
      <c r="G125" s="41">
        <f>G94+G88+G79+G68+G31+G24+G6+G113</f>
        <v>824090.20000000007</v>
      </c>
    </row>
    <row r="126" spans="1:7" ht="22.5" customHeight="1" x14ac:dyDescent="0.3">
      <c r="A126" s="82"/>
      <c r="B126" s="83"/>
      <c r="C126" s="42" t="s">
        <v>13</v>
      </c>
      <c r="D126" s="40"/>
      <c r="E126" s="41">
        <f>E7+E69+E95+E32</f>
        <v>12881.5</v>
      </c>
      <c r="F126" s="41">
        <f>F7+F69+F95+F32</f>
        <v>13147.4</v>
      </c>
      <c r="G126" s="41">
        <f>G7+G69+G95+G32</f>
        <v>13147.4</v>
      </c>
    </row>
    <row r="127" spans="1:7" x14ac:dyDescent="0.3">
      <c r="A127" s="84"/>
      <c r="B127" s="83"/>
      <c r="C127" s="28" t="s">
        <v>1</v>
      </c>
      <c r="D127" s="40"/>
      <c r="E127" s="43">
        <f t="shared" ref="E127:G128" si="36">E8+E25+E33+E70+E80+E89+E96+E114</f>
        <v>2143314.4</v>
      </c>
      <c r="F127" s="43">
        <f t="shared" si="36"/>
        <v>1133096.2000000002</v>
      </c>
      <c r="G127" s="43">
        <f t="shared" si="36"/>
        <v>717840.89999999991</v>
      </c>
    </row>
    <row r="128" spans="1:7" ht="22.95" customHeight="1" x14ac:dyDescent="0.3">
      <c r="A128" s="85"/>
      <c r="B128" s="86"/>
      <c r="C128" s="28" t="s">
        <v>2</v>
      </c>
      <c r="D128" s="40"/>
      <c r="E128" s="41">
        <f t="shared" si="36"/>
        <v>310153.69999999995</v>
      </c>
      <c r="F128" s="41">
        <f t="shared" si="36"/>
        <v>127516.90000000001</v>
      </c>
      <c r="G128" s="41">
        <f t="shared" si="36"/>
        <v>93101.900000000009</v>
      </c>
    </row>
    <row r="129" spans="2:7" x14ac:dyDescent="0.3">
      <c r="E129" s="7"/>
      <c r="F129" s="2"/>
      <c r="G129" s="2"/>
    </row>
    <row r="130" spans="2:7" x14ac:dyDescent="0.3">
      <c r="E130" s="8"/>
      <c r="F130" s="2"/>
      <c r="G130" s="2"/>
    </row>
    <row r="132" spans="2:7" x14ac:dyDescent="0.3">
      <c r="E132" s="7"/>
      <c r="F132" s="14"/>
      <c r="G132" s="14"/>
    </row>
    <row r="133" spans="2:7" x14ac:dyDescent="0.3">
      <c r="E133" s="7"/>
      <c r="F133" s="14"/>
      <c r="G133" s="14"/>
    </row>
    <row r="134" spans="2:7" x14ac:dyDescent="0.3">
      <c r="E134" s="7"/>
      <c r="F134" s="14"/>
      <c r="G134" s="14"/>
    </row>
    <row r="135" spans="2:7" x14ac:dyDescent="0.3">
      <c r="B135" s="3" t="s">
        <v>22</v>
      </c>
      <c r="E135" s="7"/>
      <c r="F135" s="14"/>
      <c r="G135" s="14"/>
    </row>
    <row r="136" spans="2:7" x14ac:dyDescent="0.3">
      <c r="E136" s="7"/>
      <c r="F136" s="14"/>
      <c r="G136" s="14"/>
    </row>
  </sheetData>
  <mergeCells count="69">
    <mergeCell ref="B105:B108"/>
    <mergeCell ref="D106:D107"/>
    <mergeCell ref="A101:A108"/>
    <mergeCell ref="A109:A112"/>
    <mergeCell ref="B109:B112"/>
    <mergeCell ref="D110:D111"/>
    <mergeCell ref="D102:D103"/>
    <mergeCell ref="D54:D55"/>
    <mergeCell ref="D76:D77"/>
    <mergeCell ref="A50:A52"/>
    <mergeCell ref="A57:A60"/>
    <mergeCell ref="B57:B60"/>
    <mergeCell ref="D58:D59"/>
    <mergeCell ref="A68:B71"/>
    <mergeCell ref="A61:A64"/>
    <mergeCell ref="D62:D63"/>
    <mergeCell ref="B38:B40"/>
    <mergeCell ref="A35:A40"/>
    <mergeCell ref="B35:B37"/>
    <mergeCell ref="A31:B34"/>
    <mergeCell ref="B53:B56"/>
    <mergeCell ref="D18:D19"/>
    <mergeCell ref="A17:A20"/>
    <mergeCell ref="B17:B20"/>
    <mergeCell ref="A13:A16"/>
    <mergeCell ref="B13:B16"/>
    <mergeCell ref="D14:D15"/>
    <mergeCell ref="A1:G1"/>
    <mergeCell ref="A3:G3"/>
    <mergeCell ref="A6:B9"/>
    <mergeCell ref="A10:A12"/>
    <mergeCell ref="B10:B12"/>
    <mergeCell ref="A125:B128"/>
    <mergeCell ref="A88:B90"/>
    <mergeCell ref="A72:A74"/>
    <mergeCell ref="A91:A93"/>
    <mergeCell ref="B91:B93"/>
    <mergeCell ref="B85:B87"/>
    <mergeCell ref="A85:A87"/>
    <mergeCell ref="B75:B78"/>
    <mergeCell ref="B101:B104"/>
    <mergeCell ref="A94:B97"/>
    <mergeCell ref="A98:A100"/>
    <mergeCell ref="B72:B74"/>
    <mergeCell ref="B119:B121"/>
    <mergeCell ref="B98:B100"/>
    <mergeCell ref="A79:B81"/>
    <mergeCell ref="A82:A84"/>
    <mergeCell ref="B82:B84"/>
    <mergeCell ref="A113:B115"/>
    <mergeCell ref="B116:B118"/>
    <mergeCell ref="B41:B43"/>
    <mergeCell ref="A65:A67"/>
    <mergeCell ref="A41:A43"/>
    <mergeCell ref="A53:A56"/>
    <mergeCell ref="B44:B46"/>
    <mergeCell ref="B50:B52"/>
    <mergeCell ref="A44:A49"/>
    <mergeCell ref="B47:B49"/>
    <mergeCell ref="A75:A78"/>
    <mergeCell ref="B65:B67"/>
    <mergeCell ref="B61:B64"/>
    <mergeCell ref="A116:A124"/>
    <mergeCell ref="B122:B124"/>
    <mergeCell ref="A21:A23"/>
    <mergeCell ref="B21:B23"/>
    <mergeCell ref="A24:B26"/>
    <mergeCell ref="A27:A29"/>
    <mergeCell ref="B27:B29"/>
  </mergeCells>
  <pageMargins left="0.39370078740157483" right="0.27559055118110237" top="0.9055118110236221" bottom="0.9055118110236221" header="0.43307086614173229" footer="0.35433070866141736"/>
  <pageSetup paperSize="9" scale="63" firstPageNumber="664" fitToHeight="0" orientation="landscape" useFirstPageNumber="1" r:id="rId1"/>
  <headerFooter alignWithMargins="0"/>
  <rowBreaks count="4" manualBreakCount="4">
    <brk id="26" max="6" man="1"/>
    <brk id="52" max="6" man="1"/>
    <brk id="74" max="6" man="1"/>
    <brk id="10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Губкина Марина Петровна</cp:lastModifiedBy>
  <cp:lastPrinted>2024-11-13T05:44:12Z</cp:lastPrinted>
  <dcterms:created xsi:type="dcterms:W3CDTF">1996-10-08T23:32:33Z</dcterms:created>
  <dcterms:modified xsi:type="dcterms:W3CDTF">2024-11-13T05:44:15Z</dcterms:modified>
</cp:coreProperties>
</file>